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10" windowWidth="12945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L48" i="2" l="1"/>
  <c r="L47" i="2"/>
  <c r="L46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L11" i="2"/>
  <c r="G11" i="2"/>
  <c r="K45" i="2"/>
  <c r="K49" i="2" s="1"/>
  <c r="L49" i="2" s="1"/>
  <c r="F45" i="2"/>
  <c r="F49" i="2" s="1"/>
  <c r="L45" i="2" l="1"/>
  <c r="I46" i="2" l="1"/>
  <c r="D49" i="2"/>
  <c r="D46" i="2"/>
  <c r="I45" i="2" l="1"/>
  <c r="D45" i="2"/>
  <c r="J48" i="2"/>
  <c r="J47" i="2"/>
  <c r="J46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E48" i="2"/>
  <c r="E47" i="2"/>
  <c r="E46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J45" i="2" l="1"/>
  <c r="I49" i="2"/>
  <c r="J49" i="2" s="1"/>
  <c r="E45" i="2"/>
  <c r="E49" i="2"/>
  <c r="H44" i="2"/>
  <c r="C44" i="2"/>
  <c r="H36" i="2" l="1"/>
  <c r="H47" i="2" s="1"/>
  <c r="C36" i="2"/>
  <c r="C47" i="2" s="1"/>
  <c r="C39" i="2" l="1"/>
  <c r="H39" i="2"/>
  <c r="H31" i="2"/>
  <c r="C31" i="2"/>
  <c r="H24" i="2"/>
  <c r="H21" i="2" s="1"/>
  <c r="C24" i="2"/>
  <c r="C21" i="2" s="1"/>
  <c r="H22" i="2"/>
  <c r="C22" i="2"/>
  <c r="H19" i="2"/>
  <c r="C19" i="2"/>
  <c r="H17" i="2"/>
  <c r="C17" i="2"/>
  <c r="H14" i="2"/>
  <c r="C14" i="2"/>
  <c r="H12" i="2"/>
  <c r="C12" i="2"/>
  <c r="C34" i="1"/>
  <c r="C38" i="1"/>
  <c r="C32" i="1" s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 s="1"/>
  <c r="H46" i="2" l="1"/>
  <c r="C46" i="2"/>
  <c r="H16" i="2"/>
  <c r="C16" i="2"/>
  <c r="H35" i="2"/>
  <c r="C29" i="1"/>
  <c r="C53" i="1" s="1"/>
  <c r="C35" i="2"/>
  <c r="H11" i="2"/>
  <c r="C11" i="2"/>
  <c r="H45" i="2" l="1"/>
  <c r="H49" i="2" s="1"/>
  <c r="C45" i="2"/>
  <c r="C49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<sst xmlns="http://schemas.openxmlformats.org/spreadsheetml/2006/main" count="183" uniqueCount="139">
  <si>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</si>
  <si>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</si>
  <si>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</si>
  <si>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</si>
  <si>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</si>
  <si>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</si>
  <si>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</si>
  <si>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</si>
  <si>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</si>
  <si>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</si>
  <si>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</si>
  <si>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</si>
  <si>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</si>
  <si>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</si>
  <si>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</si>
  <si>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</si>
  <si>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</si>
  <si>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</si>
  <si>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</si>
  <si>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</si>
  <si>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</si>
  <si>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</si>
  <si>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</si>
  <si>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</si>
  <si>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</si>
  <si>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</si>
  <si>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</si>
  <si>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</si>
  <si>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</si>
  <si>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</si>
  <si>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</si>
  <si>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</si>
  <si>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</si>
  <si>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</si>
  <si>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</si>
  <si>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</si>
  <si>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</si>
  <si>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</si>
  <si>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</si>
  <si>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</si>
  <si>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</si>
  <si>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</si>
  <si>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</si>
  <si>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</si>
  <si>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</si>
  <si>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</si>
  <si>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</si>
  <si>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</si>
  <si>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</si>
  <si>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</si>
  <si>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</si>
  <si>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</si>
  <si>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</si>
  <si>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</si>
  <si>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</si>
  <si>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</si>
  <si>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</si>
  <si>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</si>
  <si>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</si>
  <si>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</si>
  <si>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</si>
  <si>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</si>
  <si>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</si>
  <si>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</si>
  <si>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</si>
  <si>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</si>
  <si>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</si>
  <si>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</si>
  <si>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</si>
  <si>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</si>
  <si>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</si>
  <si>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</si>
  <si>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</si>
  <si>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</si>
  <si>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</si>
  <si>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</si>
  <si>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</si>
  <si>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</si>
  <si>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</si>
  <si>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</si>
  <si>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</si>
  <si>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</si>
  <si>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</si>
  <si>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</si>
  <si>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</si>
  <si>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</si>
  <si>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</si>
  <si>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</si>
  <si>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</si>
  <si>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</si>
  <si>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</si>
  <si>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</si>
  <si>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</si>
  <si>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</si>
  <si>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</si>
  <si>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</si>
  <si>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</si>
  <si>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</si>
  <si>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</si>
  <si>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</si>
  <si>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</si>
  <si>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</si>
  <si>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</si>
  <si>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</si>
  <si>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</si>
  <si>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</si>
  <si>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</si>
  <si>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</si>
  <si>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</si>
  <si>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</si>
  <si>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</si>
  <si>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</si>
  <si>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</si>
  <si>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</si>
  <si>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</si>
  <si>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2015 год              ( руб.)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</si>
  <si>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</si>
  <si>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</si>
  <si>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</si>
  <si>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</si>
  <si>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</si>
  <si>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</si>
  <si>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</si>
  <si>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</si>
  <si>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</si>
  <si>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</si>
  <si>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</si>
  <si>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</si>
  <si>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плановый период 2015 и 2016 годов </t>
  </si>
  <si>
    <t>2016 год              ( руб.)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</si>
  <si>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</si>
  <si>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</si>
  <si>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</si>
  <si>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</si>
  <si>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</si>
  <si>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поправки</t>
  </si>
  <si>
    <t>уточнение марта</t>
  </si>
  <si>
    <t>Приложение 14</t>
  </si>
  <si>
    <t>от 31.03.2014  № 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</si>
</sst>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1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4" t="s">
        <v>70</v>
      </c>
      <c r="B2" s="64"/>
      <c r="C2" s="64"/>
    </row>
    <row r="3" spans="1:3" ht="15.75" x14ac:dyDescent="0.25">
      <c r="A3" s="64" t="s">
        <v>62</v>
      </c>
      <c r="B3" s="64"/>
      <c r="C3" s="64"/>
    </row>
    <row r="4" spans="1:3" ht="15.75" x14ac:dyDescent="0.25">
      <c r="A4" s="64" t="s">
        <v>63</v>
      </c>
      <c r="B4" s="64"/>
      <c r="C4" s="6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3" t="s">
        <v>21</v>
      </c>
      <c r="B7" s="63"/>
      <c r="C7" s="63"/>
    </row>
    <row r="8" spans="1:3" ht="18.75" x14ac:dyDescent="0.3">
      <c r="A8" s="63" t="s">
        <v>67</v>
      </c>
      <c r="B8" s="63"/>
      <c r="C8" s="63"/>
    </row>
    <row r="9" spans="1:3" ht="18.75" x14ac:dyDescent="0.3">
      <c r="A9" s="63" t="s">
        <v>69</v>
      </c>
      <c r="B9" s="63"/>
      <c r="C9" s="6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3"/>
  <sheetViews>
    <sheetView tabSelected="1" zoomScaleNormal="100" zoomScaleSheetLayoutView="100" workbookViewId="0">
      <selection activeCell="A7" sqref="A7:L7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3" width="15.140625" style="25" hidden="1" customWidth="1"/>
    <col min="4" max="4" width="12.42578125" style="25" hidden="1" customWidth="1"/>
    <col min="5" max="6" width="15.42578125" style="25" hidden="1" customWidth="1"/>
    <col min="7" max="7" width="15.42578125" style="25" customWidth="1"/>
    <col min="8" max="8" width="15.42578125" style="25" hidden="1" customWidth="1"/>
    <col min="9" max="9" width="12.42578125" style="25" hidden="1" customWidth="1"/>
    <col min="10" max="11" width="15.42578125" style="25" hidden="1" customWidth="1"/>
    <col min="12" max="12" width="15.42578125" style="25" bestFit="1" customWidth="1"/>
    <col min="13" max="16384" width="9.140625" style="2"/>
  </cols>
  <sheetData>
    <row r="1" spans="1:12" ht="15.75" x14ac:dyDescent="0.25">
      <c r="A1" s="64" t="s">
        <v>137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5.75" x14ac:dyDescent="0.25">
      <c r="A2" s="64" t="s">
        <v>62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15.75" x14ac:dyDescent="0.25">
      <c r="A3" s="64" t="s">
        <v>138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75" x14ac:dyDescent="0.25">
      <c r="A4" s="47"/>
      <c r="B4" s="47"/>
      <c r="C4" s="47"/>
      <c r="D4" s="57"/>
      <c r="E4" s="57"/>
      <c r="F4" s="61"/>
      <c r="G4" s="62"/>
      <c r="H4" s="47"/>
      <c r="I4" s="57"/>
      <c r="J4" s="57"/>
      <c r="K4" s="61"/>
      <c r="L4" s="61"/>
    </row>
    <row r="5" spans="1:12" x14ac:dyDescent="0.2">
      <c r="A5" s="1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8.75" x14ac:dyDescent="0.3">
      <c r="A6" s="63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2" ht="18" customHeight="1" x14ac:dyDescent="0.3">
      <c r="A7" s="63" t="s">
        <v>114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ht="18.75" x14ac:dyDescent="0.3">
      <c r="A8" s="63" t="s">
        <v>128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2" ht="18.75" x14ac:dyDescent="0.3">
      <c r="A9" s="65"/>
      <c r="B9" s="65"/>
    </row>
    <row r="10" spans="1:12" ht="39" customHeight="1" x14ac:dyDescent="0.2">
      <c r="A10" s="33" t="s">
        <v>5</v>
      </c>
      <c r="B10" s="33" t="s">
        <v>20</v>
      </c>
      <c r="C10" s="22" t="s">
        <v>115</v>
      </c>
      <c r="D10" s="22" t="s">
        <v>135</v>
      </c>
      <c r="E10" s="22" t="s">
        <v>115</v>
      </c>
      <c r="F10" s="22" t="s">
        <v>136</v>
      </c>
      <c r="G10" s="22" t="s">
        <v>115</v>
      </c>
      <c r="H10" s="22" t="s">
        <v>129</v>
      </c>
      <c r="I10" s="22" t="s">
        <v>135</v>
      </c>
      <c r="J10" s="22" t="s">
        <v>129</v>
      </c>
      <c r="K10" s="22" t="s">
        <v>136</v>
      </c>
      <c r="L10" s="22" t="s">
        <v>129</v>
      </c>
    </row>
    <row r="11" spans="1:12" ht="47.25" x14ac:dyDescent="0.25">
      <c r="A11" s="26" t="s">
        <v>22</v>
      </c>
      <c r="B11" s="30" t="s">
        <v>71</v>
      </c>
      <c r="C11" s="27">
        <f>C12-C14</f>
        <v>4900000000</v>
      </c>
      <c r="D11" s="27"/>
      <c r="E11" s="27">
        <f>C11+D11</f>
        <v>4900000000</v>
      </c>
      <c r="F11" s="27"/>
      <c r="G11" s="27">
        <f>E11+F11</f>
        <v>4900000000</v>
      </c>
      <c r="H11" s="27">
        <f>H12-H14</f>
        <v>5000000000</v>
      </c>
      <c r="I11" s="27"/>
      <c r="J11" s="27">
        <f>H11+I11</f>
        <v>5000000000</v>
      </c>
      <c r="K11" s="27"/>
      <c r="L11" s="27">
        <f>J11+K11</f>
        <v>5000000000</v>
      </c>
    </row>
    <row r="12" spans="1:12" ht="48" customHeight="1" x14ac:dyDescent="0.25">
      <c r="A12" s="26" t="s">
        <v>23</v>
      </c>
      <c r="B12" s="30" t="s">
        <v>72</v>
      </c>
      <c r="C12" s="27">
        <f>C13</f>
        <v>7000000000</v>
      </c>
      <c r="D12" s="27"/>
      <c r="E12" s="27">
        <f t="shared" ref="E12:E49" si="0">C12+D12</f>
        <v>7000000000</v>
      </c>
      <c r="F12" s="27"/>
      <c r="G12" s="27">
        <f t="shared" ref="G12:G49" si="1">E12+F12</f>
        <v>7000000000</v>
      </c>
      <c r="H12" s="27">
        <f>H13</f>
        <v>7000000000</v>
      </c>
      <c r="I12" s="27"/>
      <c r="J12" s="27">
        <f t="shared" ref="J12:J49" si="2">H12+I12</f>
        <v>7000000000</v>
      </c>
      <c r="K12" s="27"/>
      <c r="L12" s="27">
        <f t="shared" ref="L12:L49" si="3">J12+K12</f>
        <v>7000000000</v>
      </c>
    </row>
    <row r="13" spans="1:12" ht="63.75" customHeight="1" x14ac:dyDescent="0.25">
      <c r="A13" s="24" t="s">
        <v>7</v>
      </c>
      <c r="B13" s="31" t="s">
        <v>116</v>
      </c>
      <c r="C13" s="23">
        <v>7000000000</v>
      </c>
      <c r="D13" s="23"/>
      <c r="E13" s="23">
        <f t="shared" si="0"/>
        <v>7000000000</v>
      </c>
      <c r="F13" s="23"/>
      <c r="G13" s="23">
        <f t="shared" si="1"/>
        <v>7000000000</v>
      </c>
      <c r="H13" s="23">
        <v>7000000000</v>
      </c>
      <c r="I13" s="23"/>
      <c r="J13" s="23">
        <f t="shared" si="2"/>
        <v>7000000000</v>
      </c>
      <c r="K13" s="23"/>
      <c r="L13" s="23">
        <f t="shared" si="3"/>
        <v>7000000000</v>
      </c>
    </row>
    <row r="14" spans="1:12" ht="50.25" customHeight="1" x14ac:dyDescent="0.25">
      <c r="A14" s="26" t="s">
        <v>24</v>
      </c>
      <c r="B14" s="30" t="s">
        <v>96</v>
      </c>
      <c r="C14" s="27">
        <f>C15</f>
        <v>2100000000</v>
      </c>
      <c r="D14" s="27"/>
      <c r="E14" s="27">
        <f t="shared" si="0"/>
        <v>2100000000</v>
      </c>
      <c r="F14" s="27"/>
      <c r="G14" s="27">
        <f t="shared" si="1"/>
        <v>2100000000</v>
      </c>
      <c r="H14" s="27">
        <f>H15</f>
        <v>2000000000</v>
      </c>
      <c r="I14" s="27"/>
      <c r="J14" s="27">
        <f t="shared" si="2"/>
        <v>2000000000</v>
      </c>
      <c r="K14" s="27"/>
      <c r="L14" s="27">
        <f t="shared" si="3"/>
        <v>2000000000</v>
      </c>
    </row>
    <row r="15" spans="1:12" ht="51" customHeight="1" x14ac:dyDescent="0.25">
      <c r="A15" s="24" t="s">
        <v>8</v>
      </c>
      <c r="B15" s="58" t="s">
        <v>117</v>
      </c>
      <c r="C15" s="23">
        <v>2100000000</v>
      </c>
      <c r="D15" s="23"/>
      <c r="E15" s="23">
        <f t="shared" si="0"/>
        <v>2100000000</v>
      </c>
      <c r="F15" s="23"/>
      <c r="G15" s="23">
        <f t="shared" si="1"/>
        <v>2100000000</v>
      </c>
      <c r="H15" s="23">
        <v>2000000000</v>
      </c>
      <c r="I15" s="23"/>
      <c r="J15" s="23">
        <f t="shared" si="2"/>
        <v>2000000000</v>
      </c>
      <c r="K15" s="23"/>
      <c r="L15" s="23">
        <f t="shared" si="3"/>
        <v>2000000000</v>
      </c>
    </row>
    <row r="16" spans="1:12" ht="31.5" x14ac:dyDescent="0.25">
      <c r="A16" s="26" t="s">
        <v>73</v>
      </c>
      <c r="B16" s="30" t="s">
        <v>74</v>
      </c>
      <c r="C16" s="27">
        <f>C17-C19</f>
        <v>2701396800</v>
      </c>
      <c r="D16" s="27">
        <v>17350000</v>
      </c>
      <c r="E16" s="27">
        <f t="shared" si="0"/>
        <v>2718746800</v>
      </c>
      <c r="F16" s="27"/>
      <c r="G16" s="27">
        <f t="shared" si="1"/>
        <v>2718746800</v>
      </c>
      <c r="H16" s="27">
        <f>H17-H19</f>
        <v>2758190479</v>
      </c>
      <c r="I16" s="27">
        <v>16750000</v>
      </c>
      <c r="J16" s="27">
        <f t="shared" si="2"/>
        <v>2774940479</v>
      </c>
      <c r="K16" s="27"/>
      <c r="L16" s="27">
        <f t="shared" si="3"/>
        <v>2774940479</v>
      </c>
    </row>
    <row r="17" spans="1:12" ht="31.5" x14ac:dyDescent="0.25">
      <c r="A17" s="26" t="s">
        <v>75</v>
      </c>
      <c r="B17" s="30" t="s">
        <v>76</v>
      </c>
      <c r="C17" s="27">
        <f>C18</f>
        <v>10701396800</v>
      </c>
      <c r="D17" s="27">
        <v>17350000</v>
      </c>
      <c r="E17" s="27">
        <f t="shared" si="0"/>
        <v>10718746800</v>
      </c>
      <c r="F17" s="27"/>
      <c r="G17" s="27">
        <f t="shared" si="1"/>
        <v>10718746800</v>
      </c>
      <c r="H17" s="27">
        <f>H18</f>
        <v>11758190479</v>
      </c>
      <c r="I17" s="27">
        <v>16750000</v>
      </c>
      <c r="J17" s="27">
        <f t="shared" si="2"/>
        <v>11774940479</v>
      </c>
      <c r="K17" s="27"/>
      <c r="L17" s="27">
        <f t="shared" si="3"/>
        <v>11774940479</v>
      </c>
    </row>
    <row r="18" spans="1:12" ht="47.25" x14ac:dyDescent="0.25">
      <c r="A18" s="24" t="s">
        <v>77</v>
      </c>
      <c r="B18" s="29" t="s">
        <v>118</v>
      </c>
      <c r="C18" s="23">
        <v>10701396800</v>
      </c>
      <c r="D18" s="23">
        <v>17350000</v>
      </c>
      <c r="E18" s="23">
        <f t="shared" si="0"/>
        <v>10718746800</v>
      </c>
      <c r="F18" s="23"/>
      <c r="G18" s="23">
        <f t="shared" si="1"/>
        <v>10718746800</v>
      </c>
      <c r="H18" s="23">
        <v>11758190479</v>
      </c>
      <c r="I18" s="23">
        <v>16750000</v>
      </c>
      <c r="J18" s="23">
        <f t="shared" si="2"/>
        <v>11774940479</v>
      </c>
      <c r="K18" s="23"/>
      <c r="L18" s="23">
        <f t="shared" si="3"/>
        <v>11774940479</v>
      </c>
    </row>
    <row r="19" spans="1:12" ht="48.75" customHeight="1" x14ac:dyDescent="0.25">
      <c r="A19" s="26" t="s">
        <v>78</v>
      </c>
      <c r="B19" s="32" t="s">
        <v>79</v>
      </c>
      <c r="C19" s="27">
        <f>C20</f>
        <v>8000000000</v>
      </c>
      <c r="D19" s="27"/>
      <c r="E19" s="27">
        <f t="shared" si="0"/>
        <v>8000000000</v>
      </c>
      <c r="F19" s="27"/>
      <c r="G19" s="27">
        <f t="shared" si="1"/>
        <v>8000000000</v>
      </c>
      <c r="H19" s="27">
        <f>H20</f>
        <v>9000000000</v>
      </c>
      <c r="I19" s="27"/>
      <c r="J19" s="27">
        <f t="shared" si="2"/>
        <v>9000000000</v>
      </c>
      <c r="K19" s="27"/>
      <c r="L19" s="27">
        <f t="shared" si="3"/>
        <v>9000000000</v>
      </c>
    </row>
    <row r="20" spans="1:12" ht="47.25" x14ac:dyDescent="0.25">
      <c r="A20" s="24" t="s">
        <v>80</v>
      </c>
      <c r="B20" s="31" t="s">
        <v>119</v>
      </c>
      <c r="C20" s="23">
        <v>8000000000</v>
      </c>
      <c r="D20" s="23"/>
      <c r="E20" s="23">
        <f t="shared" si="0"/>
        <v>8000000000</v>
      </c>
      <c r="F20" s="23"/>
      <c r="G20" s="23">
        <f t="shared" si="1"/>
        <v>8000000000</v>
      </c>
      <c r="H20" s="23">
        <v>9000000000</v>
      </c>
      <c r="I20" s="23"/>
      <c r="J20" s="23">
        <f t="shared" si="2"/>
        <v>9000000000</v>
      </c>
      <c r="K20" s="23"/>
      <c r="L20" s="23">
        <f t="shared" si="3"/>
        <v>9000000000</v>
      </c>
    </row>
    <row r="21" spans="1:12" ht="31.5" x14ac:dyDescent="0.25">
      <c r="A21" s="26" t="s">
        <v>81</v>
      </c>
      <c r="B21" s="30" t="s">
        <v>99</v>
      </c>
      <c r="C21" s="27">
        <f>C22-C24</f>
        <v>-655768600</v>
      </c>
      <c r="D21" s="27"/>
      <c r="E21" s="27">
        <f t="shared" si="0"/>
        <v>-655768600</v>
      </c>
      <c r="F21" s="27"/>
      <c r="G21" s="27">
        <f t="shared" si="1"/>
        <v>-655768600</v>
      </c>
      <c r="H21" s="27">
        <f>H22-H24</f>
        <v>-600000000</v>
      </c>
      <c r="I21" s="27"/>
      <c r="J21" s="27">
        <f t="shared" si="2"/>
        <v>-600000000</v>
      </c>
      <c r="K21" s="27"/>
      <c r="L21" s="27">
        <f t="shared" si="3"/>
        <v>-600000000</v>
      </c>
    </row>
    <row r="22" spans="1:12" ht="47.25" hidden="1" x14ac:dyDescent="0.25">
      <c r="A22" s="26" t="s">
        <v>120</v>
      </c>
      <c r="B22" s="30" t="s">
        <v>100</v>
      </c>
      <c r="C22" s="27">
        <f>C23</f>
        <v>0</v>
      </c>
      <c r="D22" s="27"/>
      <c r="E22" s="27">
        <f t="shared" si="0"/>
        <v>0</v>
      </c>
      <c r="F22" s="27"/>
      <c r="G22" s="27">
        <f t="shared" si="1"/>
        <v>0</v>
      </c>
      <c r="H22" s="27">
        <f>H23</f>
        <v>0</v>
      </c>
      <c r="I22" s="27"/>
      <c r="J22" s="27">
        <f t="shared" si="2"/>
        <v>0</v>
      </c>
      <c r="K22" s="27"/>
      <c r="L22" s="27">
        <f t="shared" si="3"/>
        <v>0</v>
      </c>
    </row>
    <row r="23" spans="1:12" ht="63" hidden="1" x14ac:dyDescent="0.25">
      <c r="A23" s="24" t="s">
        <v>121</v>
      </c>
      <c r="B23" s="31" t="s">
        <v>122</v>
      </c>
      <c r="C23" s="34">
        <v>0</v>
      </c>
      <c r="D23" s="34"/>
      <c r="E23" s="34">
        <f t="shared" si="0"/>
        <v>0</v>
      </c>
      <c r="F23" s="34"/>
      <c r="G23" s="34">
        <f t="shared" si="1"/>
        <v>0</v>
      </c>
      <c r="H23" s="34">
        <v>0</v>
      </c>
      <c r="I23" s="34"/>
      <c r="J23" s="34">
        <f t="shared" si="2"/>
        <v>0</v>
      </c>
      <c r="K23" s="34"/>
      <c r="L23" s="34">
        <f t="shared" si="3"/>
        <v>0</v>
      </c>
    </row>
    <row r="24" spans="1:12" ht="51.75" customHeight="1" x14ac:dyDescent="0.25">
      <c r="A24" s="26" t="s">
        <v>123</v>
      </c>
      <c r="B24" s="59" t="s">
        <v>82</v>
      </c>
      <c r="C24" s="27">
        <f>C25</f>
        <v>655768600</v>
      </c>
      <c r="D24" s="27"/>
      <c r="E24" s="27">
        <f t="shared" si="0"/>
        <v>655768600</v>
      </c>
      <c r="F24" s="27"/>
      <c r="G24" s="27">
        <f t="shared" si="1"/>
        <v>655768600</v>
      </c>
      <c r="H24" s="27">
        <f>H25</f>
        <v>600000000</v>
      </c>
      <c r="I24" s="27"/>
      <c r="J24" s="27">
        <f t="shared" si="2"/>
        <v>600000000</v>
      </c>
      <c r="K24" s="27"/>
      <c r="L24" s="27">
        <f t="shared" si="3"/>
        <v>600000000</v>
      </c>
    </row>
    <row r="25" spans="1:12" ht="63" x14ac:dyDescent="0.25">
      <c r="A25" s="24" t="s">
        <v>124</v>
      </c>
      <c r="B25" s="29" t="s">
        <v>125</v>
      </c>
      <c r="C25" s="23">
        <v>655768600</v>
      </c>
      <c r="D25" s="23"/>
      <c r="E25" s="23">
        <f t="shared" si="0"/>
        <v>655768600</v>
      </c>
      <c r="F25" s="23"/>
      <c r="G25" s="23">
        <f t="shared" si="1"/>
        <v>655768600</v>
      </c>
      <c r="H25" s="23">
        <v>600000000</v>
      </c>
      <c r="I25" s="23"/>
      <c r="J25" s="23">
        <f t="shared" si="2"/>
        <v>600000000</v>
      </c>
      <c r="K25" s="23"/>
      <c r="L25" s="23">
        <f t="shared" si="3"/>
        <v>600000000</v>
      </c>
    </row>
    <row r="26" spans="1:12" ht="47.25" hidden="1" x14ac:dyDescent="0.25">
      <c r="A26" s="24"/>
      <c r="B26" s="32" t="s">
        <v>0</v>
      </c>
      <c r="C26" s="28">
        <v>0</v>
      </c>
      <c r="D26" s="28"/>
      <c r="E26" s="28">
        <f t="shared" si="0"/>
        <v>0</v>
      </c>
      <c r="F26" s="28"/>
      <c r="G26" s="28">
        <f t="shared" si="1"/>
        <v>0</v>
      </c>
      <c r="H26" s="28">
        <v>0</v>
      </c>
      <c r="I26" s="28"/>
      <c r="J26" s="28">
        <f t="shared" si="2"/>
        <v>0</v>
      </c>
      <c r="K26" s="28"/>
      <c r="L26" s="28">
        <f t="shared" si="3"/>
        <v>0</v>
      </c>
    </row>
    <row r="27" spans="1:12" ht="47.25" hidden="1" x14ac:dyDescent="0.25">
      <c r="A27" s="24"/>
      <c r="B27" s="29" t="s">
        <v>1</v>
      </c>
      <c r="C27" s="28">
        <v>0</v>
      </c>
      <c r="D27" s="28"/>
      <c r="E27" s="28">
        <f t="shared" si="0"/>
        <v>0</v>
      </c>
      <c r="F27" s="28"/>
      <c r="G27" s="28">
        <f t="shared" si="1"/>
        <v>0</v>
      </c>
      <c r="H27" s="28">
        <v>0</v>
      </c>
      <c r="I27" s="28"/>
      <c r="J27" s="28">
        <f t="shared" si="2"/>
        <v>0</v>
      </c>
      <c r="K27" s="28"/>
      <c r="L27" s="28">
        <f t="shared" si="3"/>
        <v>0</v>
      </c>
    </row>
    <row r="28" spans="1:12" ht="31.5" hidden="1" x14ac:dyDescent="0.25">
      <c r="A28" s="24"/>
      <c r="B28" s="29" t="s">
        <v>2</v>
      </c>
      <c r="C28" s="28">
        <v>0</v>
      </c>
      <c r="D28" s="28"/>
      <c r="E28" s="28">
        <f t="shared" si="0"/>
        <v>0</v>
      </c>
      <c r="F28" s="28"/>
      <c r="G28" s="28">
        <f t="shared" si="1"/>
        <v>0</v>
      </c>
      <c r="H28" s="28">
        <v>0</v>
      </c>
      <c r="I28" s="28"/>
      <c r="J28" s="28">
        <f t="shared" si="2"/>
        <v>0</v>
      </c>
      <c r="K28" s="28"/>
      <c r="L28" s="28">
        <f t="shared" si="3"/>
        <v>0</v>
      </c>
    </row>
    <row r="29" spans="1:12" s="42" customFormat="1" ht="47.25" hidden="1" x14ac:dyDescent="0.25">
      <c r="A29" s="39" t="s">
        <v>64</v>
      </c>
      <c r="B29" s="40" t="s">
        <v>68</v>
      </c>
      <c r="C29" s="41">
        <v>0</v>
      </c>
      <c r="D29" s="41"/>
      <c r="E29" s="41">
        <f t="shared" si="0"/>
        <v>0</v>
      </c>
      <c r="F29" s="41"/>
      <c r="G29" s="41">
        <f t="shared" si="1"/>
        <v>0</v>
      </c>
      <c r="H29" s="41">
        <v>0</v>
      </c>
      <c r="I29" s="41"/>
      <c r="J29" s="41">
        <f t="shared" si="2"/>
        <v>0</v>
      </c>
      <c r="K29" s="41"/>
      <c r="L29" s="41">
        <f t="shared" si="3"/>
        <v>0</v>
      </c>
    </row>
    <row r="30" spans="1:12" s="42" customFormat="1" ht="31.5" hidden="1" x14ac:dyDescent="0.25">
      <c r="A30" s="43" t="s">
        <v>65</v>
      </c>
      <c r="B30" s="44" t="s">
        <v>66</v>
      </c>
      <c r="C30" s="45">
        <v>0</v>
      </c>
      <c r="D30" s="45"/>
      <c r="E30" s="45">
        <f t="shared" si="0"/>
        <v>0</v>
      </c>
      <c r="F30" s="45"/>
      <c r="G30" s="45">
        <f t="shared" si="1"/>
        <v>0</v>
      </c>
      <c r="H30" s="45">
        <v>0</v>
      </c>
      <c r="I30" s="45"/>
      <c r="J30" s="45">
        <f t="shared" si="2"/>
        <v>0</v>
      </c>
      <c r="K30" s="45"/>
      <c r="L30" s="45">
        <f t="shared" si="3"/>
        <v>0</v>
      </c>
    </row>
    <row r="31" spans="1:12" ht="47.25" hidden="1" x14ac:dyDescent="0.25">
      <c r="A31" s="26" t="s">
        <v>83</v>
      </c>
      <c r="B31" s="30" t="s">
        <v>29</v>
      </c>
      <c r="C31" s="27">
        <f>C32</f>
        <v>0</v>
      </c>
      <c r="D31" s="27"/>
      <c r="E31" s="27">
        <f t="shared" si="0"/>
        <v>0</v>
      </c>
      <c r="F31" s="27"/>
      <c r="G31" s="27">
        <f t="shared" si="1"/>
        <v>0</v>
      </c>
      <c r="H31" s="27">
        <f>H32</f>
        <v>0</v>
      </c>
      <c r="I31" s="27"/>
      <c r="J31" s="27">
        <f t="shared" si="2"/>
        <v>0</v>
      </c>
      <c r="K31" s="27"/>
      <c r="L31" s="27">
        <f t="shared" si="3"/>
        <v>0</v>
      </c>
    </row>
    <row r="32" spans="1:12" ht="47.25" hidden="1" x14ac:dyDescent="0.25">
      <c r="A32" s="24" t="s">
        <v>101</v>
      </c>
      <c r="B32" s="31" t="s">
        <v>127</v>
      </c>
      <c r="C32" s="23"/>
      <c r="D32" s="23"/>
      <c r="E32" s="23">
        <f t="shared" si="0"/>
        <v>0</v>
      </c>
      <c r="F32" s="23"/>
      <c r="G32" s="23">
        <f t="shared" si="1"/>
        <v>0</v>
      </c>
      <c r="H32" s="23"/>
      <c r="I32" s="23"/>
      <c r="J32" s="23">
        <f t="shared" si="2"/>
        <v>0</v>
      </c>
      <c r="K32" s="23"/>
      <c r="L32" s="23">
        <f t="shared" si="3"/>
        <v>0</v>
      </c>
    </row>
    <row r="33" spans="1:12" ht="49.5" hidden="1" customHeight="1" x14ac:dyDescent="0.25">
      <c r="A33" s="26" t="s">
        <v>47</v>
      </c>
      <c r="B33" s="38" t="s">
        <v>32</v>
      </c>
      <c r="C33" s="27">
        <v>0</v>
      </c>
      <c r="D33" s="27"/>
      <c r="E33" s="27">
        <f t="shared" si="0"/>
        <v>0</v>
      </c>
      <c r="F33" s="27"/>
      <c r="G33" s="27">
        <f t="shared" si="1"/>
        <v>0</v>
      </c>
      <c r="H33" s="27">
        <v>0</v>
      </c>
      <c r="I33" s="27"/>
      <c r="J33" s="27">
        <f t="shared" si="2"/>
        <v>0</v>
      </c>
      <c r="K33" s="27"/>
      <c r="L33" s="27">
        <f t="shared" si="3"/>
        <v>0</v>
      </c>
    </row>
    <row r="34" spans="1:12" ht="47.25" hidden="1" x14ac:dyDescent="0.25">
      <c r="A34" s="24" t="s">
        <v>48</v>
      </c>
      <c r="B34" s="31" t="s">
        <v>55</v>
      </c>
      <c r="C34" s="28">
        <v>0</v>
      </c>
      <c r="D34" s="28"/>
      <c r="E34" s="28">
        <f t="shared" si="0"/>
        <v>0</v>
      </c>
      <c r="F34" s="28"/>
      <c r="G34" s="28">
        <f t="shared" si="1"/>
        <v>0</v>
      </c>
      <c r="H34" s="28">
        <v>0</v>
      </c>
      <c r="I34" s="28"/>
      <c r="J34" s="28">
        <f t="shared" si="2"/>
        <v>0</v>
      </c>
      <c r="K34" s="28"/>
      <c r="L34" s="28">
        <f t="shared" si="3"/>
        <v>0</v>
      </c>
    </row>
    <row r="35" spans="1:12" ht="32.25" customHeight="1" x14ac:dyDescent="0.25">
      <c r="A35" s="26" t="s">
        <v>84</v>
      </c>
      <c r="B35" s="30" t="s">
        <v>97</v>
      </c>
      <c r="C35" s="37">
        <f>C39-C36</f>
        <v>1362600</v>
      </c>
      <c r="D35" s="37"/>
      <c r="E35" s="37">
        <f t="shared" si="0"/>
        <v>1362600</v>
      </c>
      <c r="F35" s="37"/>
      <c r="G35" s="37">
        <f t="shared" si="1"/>
        <v>1362600</v>
      </c>
      <c r="H35" s="37">
        <f>H39-H36</f>
        <v>1202000</v>
      </c>
      <c r="I35" s="37"/>
      <c r="J35" s="37">
        <f t="shared" si="2"/>
        <v>1202000</v>
      </c>
      <c r="K35" s="37"/>
      <c r="L35" s="37">
        <f t="shared" si="3"/>
        <v>1202000</v>
      </c>
    </row>
    <row r="36" spans="1:12" ht="33" customHeight="1" x14ac:dyDescent="0.25">
      <c r="A36" s="26" t="s">
        <v>86</v>
      </c>
      <c r="B36" s="30" t="s">
        <v>91</v>
      </c>
      <c r="C36" s="27">
        <f>C37+C38</f>
        <v>250000000</v>
      </c>
      <c r="D36" s="27"/>
      <c r="E36" s="27">
        <f t="shared" si="0"/>
        <v>250000000</v>
      </c>
      <c r="F36" s="27"/>
      <c r="G36" s="27">
        <f t="shared" si="1"/>
        <v>250000000</v>
      </c>
      <c r="H36" s="27">
        <f>H37+H38</f>
        <v>150000000</v>
      </c>
      <c r="I36" s="27"/>
      <c r="J36" s="27">
        <f t="shared" si="2"/>
        <v>150000000</v>
      </c>
      <c r="K36" s="27"/>
      <c r="L36" s="27">
        <f t="shared" si="3"/>
        <v>150000000</v>
      </c>
    </row>
    <row r="37" spans="1:12" s="46" customFormat="1" ht="63" hidden="1" x14ac:dyDescent="0.25">
      <c r="A37" s="24" t="s">
        <v>92</v>
      </c>
      <c r="B37" s="31" t="s">
        <v>93</v>
      </c>
      <c r="C37" s="23"/>
      <c r="D37" s="23"/>
      <c r="E37" s="23">
        <f t="shared" si="0"/>
        <v>0</v>
      </c>
      <c r="F37" s="23"/>
      <c r="G37" s="23">
        <f t="shared" si="1"/>
        <v>0</v>
      </c>
      <c r="H37" s="23"/>
      <c r="I37" s="23"/>
      <c r="J37" s="23">
        <f t="shared" si="2"/>
        <v>0</v>
      </c>
      <c r="K37" s="23"/>
      <c r="L37" s="23">
        <f t="shared" si="3"/>
        <v>0</v>
      </c>
    </row>
    <row r="38" spans="1:12" s="52" customFormat="1" ht="63" customHeight="1" x14ac:dyDescent="0.25">
      <c r="A38" s="24" t="s">
        <v>130</v>
      </c>
      <c r="B38" s="31" t="s">
        <v>131</v>
      </c>
      <c r="C38" s="23">
        <v>250000000</v>
      </c>
      <c r="D38" s="23"/>
      <c r="E38" s="23">
        <f t="shared" si="0"/>
        <v>250000000</v>
      </c>
      <c r="F38" s="23"/>
      <c r="G38" s="23">
        <f t="shared" si="1"/>
        <v>250000000</v>
      </c>
      <c r="H38" s="23">
        <v>150000000</v>
      </c>
      <c r="I38" s="23"/>
      <c r="J38" s="23">
        <f t="shared" si="2"/>
        <v>150000000</v>
      </c>
      <c r="K38" s="23"/>
      <c r="L38" s="23">
        <f t="shared" si="3"/>
        <v>150000000</v>
      </c>
    </row>
    <row r="39" spans="1:12" ht="31.5" customHeight="1" x14ac:dyDescent="0.25">
      <c r="A39" s="26" t="s">
        <v>85</v>
      </c>
      <c r="B39" s="30" t="s">
        <v>98</v>
      </c>
      <c r="C39" s="27">
        <f>SUM(C40:C44)</f>
        <v>251362600</v>
      </c>
      <c r="D39" s="27"/>
      <c r="E39" s="27">
        <f t="shared" si="0"/>
        <v>251362600</v>
      </c>
      <c r="F39" s="27"/>
      <c r="G39" s="27">
        <f t="shared" si="1"/>
        <v>251362600</v>
      </c>
      <c r="H39" s="27">
        <f>SUM(H40:H44)</f>
        <v>151202000</v>
      </c>
      <c r="I39" s="27"/>
      <c r="J39" s="27">
        <f t="shared" si="2"/>
        <v>151202000</v>
      </c>
      <c r="K39" s="27"/>
      <c r="L39" s="27">
        <f t="shared" si="3"/>
        <v>151202000</v>
      </c>
    </row>
    <row r="40" spans="1:12" ht="62.25" hidden="1" customHeight="1" x14ac:dyDescent="0.25">
      <c r="A40" s="24" t="s">
        <v>106</v>
      </c>
      <c r="B40" s="31" t="s">
        <v>107</v>
      </c>
      <c r="C40" s="23"/>
      <c r="D40" s="23"/>
      <c r="E40" s="23">
        <f t="shared" si="0"/>
        <v>0</v>
      </c>
      <c r="F40" s="23"/>
      <c r="G40" s="23">
        <f t="shared" si="1"/>
        <v>0</v>
      </c>
      <c r="H40" s="23"/>
      <c r="I40" s="23"/>
      <c r="J40" s="23">
        <f t="shared" si="2"/>
        <v>0</v>
      </c>
      <c r="K40" s="23"/>
      <c r="L40" s="23">
        <f t="shared" si="3"/>
        <v>0</v>
      </c>
    </row>
    <row r="41" spans="1:12" ht="80.25" hidden="1" customHeight="1" x14ac:dyDescent="0.25">
      <c r="A41" s="24" t="s">
        <v>108</v>
      </c>
      <c r="B41" s="31" t="s">
        <v>113</v>
      </c>
      <c r="C41" s="23"/>
      <c r="D41" s="23"/>
      <c r="E41" s="23">
        <f t="shared" si="0"/>
        <v>0</v>
      </c>
      <c r="F41" s="23"/>
      <c r="G41" s="23">
        <f t="shared" si="1"/>
        <v>0</v>
      </c>
      <c r="H41" s="23"/>
      <c r="I41" s="23"/>
      <c r="J41" s="23">
        <f t="shared" si="2"/>
        <v>0</v>
      </c>
      <c r="K41" s="23"/>
      <c r="L41" s="23">
        <f t="shared" si="3"/>
        <v>0</v>
      </c>
    </row>
    <row r="42" spans="1:12" s="25" customFormat="1" ht="50.25" hidden="1" customHeight="1" x14ac:dyDescent="0.25">
      <c r="A42" s="24" t="s">
        <v>94</v>
      </c>
      <c r="B42" s="31" t="s">
        <v>95</v>
      </c>
      <c r="C42" s="23"/>
      <c r="D42" s="23"/>
      <c r="E42" s="23">
        <f t="shared" si="0"/>
        <v>0</v>
      </c>
      <c r="F42" s="23"/>
      <c r="G42" s="23">
        <f t="shared" si="1"/>
        <v>0</v>
      </c>
      <c r="H42" s="23"/>
      <c r="I42" s="23"/>
      <c r="J42" s="23">
        <f t="shared" si="2"/>
        <v>0</v>
      </c>
      <c r="K42" s="23"/>
      <c r="L42" s="23">
        <f t="shared" si="3"/>
        <v>0</v>
      </c>
    </row>
    <row r="43" spans="1:12" s="25" customFormat="1" ht="79.5" hidden="1" customHeight="1" x14ac:dyDescent="0.25">
      <c r="A43" s="53" t="s">
        <v>108</v>
      </c>
      <c r="B43" s="54" t="s">
        <v>126</v>
      </c>
      <c r="C43" s="55"/>
      <c r="D43" s="55"/>
      <c r="E43" s="55">
        <f t="shared" si="0"/>
        <v>0</v>
      </c>
      <c r="F43" s="55"/>
      <c r="G43" s="23">
        <f t="shared" si="1"/>
        <v>0</v>
      </c>
      <c r="H43" s="55"/>
      <c r="I43" s="55"/>
      <c r="J43" s="55">
        <f t="shared" si="2"/>
        <v>0</v>
      </c>
      <c r="K43" s="55"/>
      <c r="L43" s="55">
        <f t="shared" si="3"/>
        <v>0</v>
      </c>
    </row>
    <row r="44" spans="1:12" ht="64.5" customHeight="1" x14ac:dyDescent="0.25">
      <c r="A44" s="24" t="s">
        <v>132</v>
      </c>
      <c r="B44" s="31" t="s">
        <v>133</v>
      </c>
      <c r="C44" s="56">
        <f>250000000+1362600</f>
        <v>251362600</v>
      </c>
      <c r="D44" s="56"/>
      <c r="E44" s="56">
        <f t="shared" si="0"/>
        <v>251362600</v>
      </c>
      <c r="F44" s="56"/>
      <c r="G44" s="23">
        <f t="shared" si="1"/>
        <v>251362600</v>
      </c>
      <c r="H44" s="56">
        <f>150000000+1202000</f>
        <v>151202000</v>
      </c>
      <c r="I44" s="56"/>
      <c r="J44" s="56">
        <f t="shared" si="2"/>
        <v>151202000</v>
      </c>
      <c r="K44" s="56"/>
      <c r="L44" s="56">
        <f t="shared" si="3"/>
        <v>151202000</v>
      </c>
    </row>
    <row r="45" spans="1:12" s="21" customFormat="1" ht="31.5" x14ac:dyDescent="0.25">
      <c r="A45" s="26" t="s">
        <v>87</v>
      </c>
      <c r="B45" s="32" t="s">
        <v>88</v>
      </c>
      <c r="C45" s="27">
        <f>C47-C46</f>
        <v>0</v>
      </c>
      <c r="D45" s="27">
        <f>D47-D46</f>
        <v>0</v>
      </c>
      <c r="E45" s="27">
        <f t="shared" si="0"/>
        <v>0</v>
      </c>
      <c r="F45" s="27">
        <f>F47-F46</f>
        <v>0</v>
      </c>
      <c r="G45" s="27">
        <f t="shared" si="1"/>
        <v>0</v>
      </c>
      <c r="H45" s="27">
        <f>H47-H46</f>
        <v>0</v>
      </c>
      <c r="I45" s="27">
        <f>I47-I46</f>
        <v>0</v>
      </c>
      <c r="J45" s="27">
        <f t="shared" si="2"/>
        <v>0</v>
      </c>
      <c r="K45" s="27">
        <f>K47-K46</f>
        <v>0</v>
      </c>
      <c r="L45" s="27">
        <f t="shared" si="3"/>
        <v>0</v>
      </c>
    </row>
    <row r="46" spans="1:12" s="21" customFormat="1" ht="31.5" x14ac:dyDescent="0.25">
      <c r="A46" s="24" t="s">
        <v>89</v>
      </c>
      <c r="B46" s="29" t="s">
        <v>42</v>
      </c>
      <c r="C46" s="23">
        <f>C12+C17+C22+C31+C39+50077165568</f>
        <v>68029924968</v>
      </c>
      <c r="D46" s="23">
        <f>110000000+17350000</f>
        <v>127350000</v>
      </c>
      <c r="E46" s="23">
        <f t="shared" si="0"/>
        <v>68157274968</v>
      </c>
      <c r="F46" s="23">
        <v>-8613300</v>
      </c>
      <c r="G46" s="23">
        <f t="shared" si="1"/>
        <v>68148661668</v>
      </c>
      <c r="H46" s="23">
        <f>H12+H17+H22+H31+H39+53109000120</f>
        <v>72018392599</v>
      </c>
      <c r="I46" s="23">
        <f>227814840+16750000</f>
        <v>244564840</v>
      </c>
      <c r="J46" s="23">
        <f t="shared" si="2"/>
        <v>72262957439</v>
      </c>
      <c r="K46" s="23">
        <v>23321400</v>
      </c>
      <c r="L46" s="23">
        <f t="shared" si="3"/>
        <v>72286278839</v>
      </c>
    </row>
    <row r="47" spans="1:12" s="21" customFormat="1" ht="31.5" x14ac:dyDescent="0.25">
      <c r="A47" s="24" t="s">
        <v>90</v>
      </c>
      <c r="B47" s="29" t="s">
        <v>41</v>
      </c>
      <c r="C47" s="23">
        <f>C14+C19+C24+C36+57024156368</f>
        <v>68029924968</v>
      </c>
      <c r="D47" s="23">
        <v>127350000</v>
      </c>
      <c r="E47" s="23">
        <f t="shared" si="0"/>
        <v>68157274968</v>
      </c>
      <c r="F47" s="23">
        <v>-8613300</v>
      </c>
      <c r="G47" s="23">
        <f t="shared" si="1"/>
        <v>68148661668</v>
      </c>
      <c r="H47" s="23">
        <f>H14+H19+H24+H36+60268392599</f>
        <v>72018392599</v>
      </c>
      <c r="I47" s="23">
        <v>244564840</v>
      </c>
      <c r="J47" s="23">
        <f t="shared" si="2"/>
        <v>72262957439</v>
      </c>
      <c r="K47" s="23">
        <v>23321400</v>
      </c>
      <c r="L47" s="23">
        <f t="shared" si="3"/>
        <v>72286278839</v>
      </c>
    </row>
    <row r="48" spans="1:12" ht="15.75" hidden="1" x14ac:dyDescent="0.25">
      <c r="A48" s="24"/>
      <c r="B48" s="31"/>
      <c r="C48" s="24">
        <v>0</v>
      </c>
      <c r="D48" s="24"/>
      <c r="E48" s="24">
        <f t="shared" si="0"/>
        <v>0</v>
      </c>
      <c r="F48" s="24"/>
      <c r="G48" s="24">
        <f t="shared" si="1"/>
        <v>0</v>
      </c>
      <c r="H48" s="24">
        <v>0</v>
      </c>
      <c r="I48" s="24"/>
      <c r="J48" s="24">
        <f t="shared" si="2"/>
        <v>0</v>
      </c>
      <c r="K48" s="24"/>
      <c r="L48" s="24">
        <f t="shared" si="3"/>
        <v>0</v>
      </c>
    </row>
    <row r="49" spans="1:12" ht="33" customHeight="1" x14ac:dyDescent="0.25">
      <c r="A49" s="24"/>
      <c r="B49" s="50" t="s">
        <v>134</v>
      </c>
      <c r="C49" s="27">
        <f>C11+C16+C21+C31+C35+C45</f>
        <v>6946990800</v>
      </c>
      <c r="D49" s="27">
        <f>D11+D16+D21+D31+D35+D45</f>
        <v>17350000</v>
      </c>
      <c r="E49" s="27">
        <f t="shared" si="0"/>
        <v>6964340800</v>
      </c>
      <c r="F49" s="27">
        <f>F11+F16+F21+F31+F35+F45</f>
        <v>0</v>
      </c>
      <c r="G49" s="27">
        <f t="shared" si="1"/>
        <v>6964340800</v>
      </c>
      <c r="H49" s="27">
        <f>H11+H16+H21+H31+H35+H45</f>
        <v>7159392479</v>
      </c>
      <c r="I49" s="27">
        <f>I11+I16+I21+I31+I35+I45</f>
        <v>16750000</v>
      </c>
      <c r="J49" s="27">
        <f t="shared" si="2"/>
        <v>7176142479</v>
      </c>
      <c r="K49" s="27">
        <f>K11+K16+K21+K31+K35+K45</f>
        <v>0</v>
      </c>
      <c r="L49" s="27">
        <f t="shared" si="3"/>
        <v>7176142479</v>
      </c>
    </row>
    <row r="50" spans="1:12" ht="15.75" x14ac:dyDescent="0.25">
      <c r="C50" s="49"/>
      <c r="D50" s="49"/>
      <c r="E50" s="49"/>
      <c r="F50" s="49"/>
      <c r="G50" s="49"/>
      <c r="H50" s="49"/>
      <c r="I50" s="49"/>
      <c r="J50" s="49"/>
      <c r="K50" s="49"/>
      <c r="L50" s="49"/>
    </row>
    <row r="51" spans="1:12" ht="12.75" hidden="1" customHeight="1" x14ac:dyDescent="0.25">
      <c r="C51" s="51">
        <v>5914144791.3538399</v>
      </c>
      <c r="D51" s="51"/>
      <c r="E51" s="51"/>
      <c r="F51" s="51"/>
      <c r="G51" s="23"/>
      <c r="H51" s="51">
        <v>5344121783.52631</v>
      </c>
      <c r="I51" s="51"/>
      <c r="J51" s="51"/>
      <c r="K51" s="51"/>
      <c r="L51" s="51"/>
    </row>
    <row r="52" spans="1:12" ht="12.75" hidden="1" customHeight="1" x14ac:dyDescent="0.2">
      <c r="B52" s="48" t="s">
        <v>102</v>
      </c>
    </row>
    <row r="53" spans="1:12" ht="12.75" hidden="1" customHeight="1" x14ac:dyDescent="0.2">
      <c r="B53" s="48" t="s">
        <v>103</v>
      </c>
    </row>
    <row r="54" spans="1:12" ht="12.75" hidden="1" customHeight="1" x14ac:dyDescent="0.2">
      <c r="B54" s="48" t="s">
        <v>104</v>
      </c>
    </row>
    <row r="55" spans="1:12" hidden="1" x14ac:dyDescent="0.2">
      <c r="B55" s="48" t="s">
        <v>109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hidden="1" x14ac:dyDescent="0.2">
      <c r="B56" s="48" t="s">
        <v>110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</row>
    <row r="57" spans="1:12" hidden="1" x14ac:dyDescent="0.2">
      <c r="B57" s="48" t="s">
        <v>111</v>
      </c>
    </row>
    <row r="58" spans="1:12" hidden="1" x14ac:dyDescent="0.2">
      <c r="B58" s="2" t="s">
        <v>112</v>
      </c>
    </row>
    <row r="59" spans="1:12" hidden="1" x14ac:dyDescent="0.2"/>
    <row r="60" spans="1:12" hidden="1" x14ac:dyDescent="0.2"/>
    <row r="61" spans="1:12" hidden="1" x14ac:dyDescent="0.2">
      <c r="B61" s="2" t="s">
        <v>105</v>
      </c>
    </row>
    <row r="62" spans="1:12" ht="15.75" x14ac:dyDescent="0.25">
      <c r="E62" s="60"/>
      <c r="F62" s="60"/>
      <c r="G62" s="60"/>
      <c r="J62" s="60"/>
      <c r="K62" s="60"/>
      <c r="L62" s="60"/>
    </row>
    <row r="63" spans="1:12" x14ac:dyDescent="0.2">
      <c r="C63" s="36"/>
      <c r="D63" s="36"/>
      <c r="E63" s="36"/>
      <c r="F63" s="36"/>
      <c r="G63" s="36"/>
    </row>
  </sheetData>
  <mergeCells count="7">
    <mergeCell ref="A9:B9"/>
    <mergeCell ref="A1:L1"/>
    <mergeCell ref="A2:L2"/>
    <mergeCell ref="A3:L3"/>
    <mergeCell ref="A6:L6"/>
    <mergeCell ref="A7:L7"/>
    <mergeCell ref="A8:L8"/>
  </mergeCells>
  <phoneticPr fontId="0" type="noConversion"/>
  <printOptions horizontalCentered="1"/>
  <pageMargins left="0.98425196850393704" right="0.43307086614173229" top="0.98425196850393704" bottom="0.47244094488188981" header="0.59055118110236227" footer="0.35433070866141736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2014-03-26T07:15:55Z</cp:lastPrinted>
  <dcterms:created xsi:type="dcterms:W3CDTF">2002-10-06T09:19:10Z</dcterms:created>
  <dcterms:modified xsi:type="dcterms:W3CDTF">2014-03-28T09:48:20Z</dcterms:modified>
</cp:coreProperties>
</file>