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45" windowWidth="14400" windowHeight="1210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Лист2!$A$1:$I$39</definedName>
  </definedNames>
  <calcPr calcId="145621"/>
</workbook>
</file>

<file path=xl/calcChain.xml><?xml version="1.0" encoding="utf-8"?>
<calcChain xmlns="http://schemas.openxmlformats.org/spreadsheetml/2006/main">
  <c r="C32" i="2" l="1"/>
  <c r="I31" i="2" l="1"/>
  <c r="F28" i="2" l="1"/>
  <c r="F30" i="2"/>
  <c r="F27" i="2" l="1"/>
  <c r="G31" i="2"/>
  <c r="F33" i="2"/>
  <c r="F25" i="2"/>
  <c r="F23" i="2"/>
  <c r="F21" i="2"/>
  <c r="F20" i="2" s="1"/>
  <c r="F18" i="2"/>
  <c r="F16" i="2"/>
  <c r="F13" i="2"/>
  <c r="F11" i="2"/>
  <c r="F36" i="2" l="1"/>
  <c r="F15" i="2"/>
  <c r="F10" i="2"/>
  <c r="F39" i="2" l="1"/>
  <c r="D11" i="2" l="1"/>
  <c r="D10" i="2" s="1"/>
  <c r="D13" i="2"/>
  <c r="D16" i="2"/>
  <c r="D15" i="2" s="1"/>
  <c r="D18" i="2"/>
  <c r="D21" i="2"/>
  <c r="D23" i="2"/>
  <c r="D25" i="2"/>
  <c r="D33" i="2"/>
  <c r="E12" i="2"/>
  <c r="G12" i="2" s="1"/>
  <c r="I12" i="2" s="1"/>
  <c r="E14" i="2"/>
  <c r="G14" i="2" s="1"/>
  <c r="I14" i="2" s="1"/>
  <c r="E17" i="2"/>
  <c r="G17" i="2" s="1"/>
  <c r="I17" i="2" s="1"/>
  <c r="E19" i="2"/>
  <c r="G19" i="2" s="1"/>
  <c r="I19" i="2" s="1"/>
  <c r="E22" i="2"/>
  <c r="G22" i="2" s="1"/>
  <c r="I22" i="2" s="1"/>
  <c r="E24" i="2"/>
  <c r="G24" i="2" s="1"/>
  <c r="I24" i="2" s="1"/>
  <c r="E26" i="2"/>
  <c r="G26" i="2" s="1"/>
  <c r="I26" i="2" s="1"/>
  <c r="E29" i="2"/>
  <c r="G29" i="2" s="1"/>
  <c r="I29" i="2" s="1"/>
  <c r="E31" i="2"/>
  <c r="E32" i="2"/>
  <c r="G32" i="2" s="1"/>
  <c r="I32" i="2" s="1"/>
  <c r="E34" i="2"/>
  <c r="G34" i="2" s="1"/>
  <c r="I34" i="2" s="1"/>
  <c r="E35" i="2"/>
  <c r="G35" i="2" s="1"/>
  <c r="I35" i="2" s="1"/>
  <c r="D20" i="2" l="1"/>
  <c r="D36" i="2" l="1"/>
  <c r="D39" i="2" s="1"/>
  <c r="C25" i="2" l="1"/>
  <c r="E25" i="2" s="1"/>
  <c r="G25" i="2" s="1"/>
  <c r="I25" i="2" s="1"/>
  <c r="C11" i="2" l="1"/>
  <c r="C13" i="2"/>
  <c r="C16" i="2"/>
  <c r="E16" i="2" s="1"/>
  <c r="G16" i="2" s="1"/>
  <c r="I16" i="2" s="1"/>
  <c r="C18" i="2"/>
  <c r="E18" i="2" s="1"/>
  <c r="G18" i="2" s="1"/>
  <c r="I18" i="2" s="1"/>
  <c r="C21" i="2"/>
  <c r="C23" i="2"/>
  <c r="C28" i="2"/>
  <c r="C30" i="2"/>
  <c r="C33" i="2"/>
  <c r="E33" i="2" s="1"/>
  <c r="G33" i="2" s="1"/>
  <c r="I33" i="2" s="1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E23" i="2" l="1"/>
  <c r="G23" i="2" s="1"/>
  <c r="I23" i="2" s="1"/>
  <c r="C38" i="2"/>
  <c r="E21" i="2"/>
  <c r="G21" i="2" s="1"/>
  <c r="I21" i="2" s="1"/>
  <c r="C37" i="2"/>
  <c r="E30" i="2"/>
  <c r="E28" i="2"/>
  <c r="G28" i="2" s="1"/>
  <c r="I28" i="2" s="1"/>
  <c r="E27" i="2"/>
  <c r="G27" i="2" s="1"/>
  <c r="I27" i="2" s="1"/>
  <c r="G30" i="2"/>
  <c r="I30" i="2" s="1"/>
  <c r="E13" i="2"/>
  <c r="E11" i="2"/>
  <c r="C15" i="2"/>
  <c r="E15" i="2" s="1"/>
  <c r="G15" i="2" s="1"/>
  <c r="I15" i="2" s="1"/>
  <c r="C27" i="2"/>
  <c r="C20" i="2"/>
  <c r="E20" i="2" s="1"/>
  <c r="G20" i="2" s="1"/>
  <c r="I20" i="2" s="1"/>
  <c r="C10" i="2"/>
  <c r="E10" i="2" s="1"/>
  <c r="G10" i="2" s="1"/>
  <c r="I10" i="2" s="1"/>
  <c r="G13" i="2" l="1"/>
  <c r="E38" i="2"/>
  <c r="G11" i="2"/>
  <c r="E37" i="2"/>
  <c r="C36" i="2"/>
  <c r="I13" i="2" l="1"/>
  <c r="G38" i="2"/>
  <c r="I38" i="2" s="1"/>
  <c r="C39" i="2"/>
  <c r="E39" i="2" s="1"/>
  <c r="G39" i="2" s="1"/>
  <c r="I39" i="2" s="1"/>
  <c r="E36" i="2"/>
  <c r="G36" i="2" s="1"/>
  <c r="I36" i="2" s="1"/>
  <c r="I11" i="2"/>
  <c r="G37" i="2"/>
  <c r="I37" i="2" s="1"/>
</calcChain>
</file>

<file path=xl/sharedStrings.xml><?xml version="1.0" encoding="utf-8"?>
<sst xmlns="http://schemas.openxmlformats.org/spreadsheetml/2006/main" count="167" uniqueCount="142">
  <si>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</si>
  <si>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</si>
  <si>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</si>
  <si>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</si>
  <si>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</si>
  <si>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</si>
  <si>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</si>
  <si>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</si>
  <si>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</si>
  <si>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</si>
  <si>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</si>
  <si>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</si>
  <si>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</si>
  <si>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</si>
  <si>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</si>
  <si>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</si>
  <si>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</si>
  <si>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</si>
  <si>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</si>
  <si>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</si>
  <si>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</si>
  <si>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</si>
  <si>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</si>
  <si>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</si>
  <si>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</si>
  <si>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</si>
  <si>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</si>
  <si>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</si>
  <si>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</si>
  <si>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</si>
  <si>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</si>
  <si>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</si>
  <si>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</si>
  <si>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</si>
  <si>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</si>
  <si>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</si>
  <si>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</si>
  <si>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</si>
  <si>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</si>
  <si>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</si>
  <si>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</si>
  <si>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</si>
  <si>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</si>
  <si>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</si>
  <si>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</si>
  <si>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</si>
  <si>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</si>
  <si>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</si>
  <si>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</si>
  <si>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</si>
  <si>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</si>
  <si>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</si>
  <si>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</si>
  <si>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</si>
  <si>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</si>
  <si>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</si>
  <si>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</si>
  <si>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</si>
  <si>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</si>
  <si>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</si>
  <si>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</si>
  <si>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</si>
  <si>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</si>
  <si>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</si>
  <si>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</si>
  <si>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</si>
  <si>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</si>
  <si>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</si>
  <si>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</si>
  <si>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</si>
  <si>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</si>
  <si>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</si>
  <si>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</si>
  <si>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</si>
  <si>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</si>
  <si>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</si>
  <si>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</si>
  <si>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</si>
  <si>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</si>
  <si>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</si>
  <si>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</si>
  <si>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</si>
  <si>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</si>
  <si>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</si>
  <si>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</si>
  <si>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</si>
  <si>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</si>
  <si>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</si>
  <si>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</si>
  <si>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</si>
  <si>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</si>
  <si>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</si>
  <si>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</si>
  <si>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</si>
  <si>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</si>
  <si>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</si>
  <si>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</si>
  <si>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</si>
  <si>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</si>
  <si>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</si>
  <si>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</si>
  <si>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</si>
  <si>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</si>
  <si>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</si>
  <si>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</si>
  <si>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</si>
  <si>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</si>
  <si>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</si>
  <si>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</si>
  <si>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</si>
  <si>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</si>
  <si>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</si>
  <si>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</si>
  <si>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</si>
  <si>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</si>
  <si>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</si>
  <si>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</si>
  <si>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</si>
  <si>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Уточнение февраля</t>
  </si>
  <si>
    <t>Уточнение апреля</t>
  </si>
  <si>
    <t>2018 год
(руб.)</t>
  </si>
  <si>
    <t xml:space="preserve">на 2018 год 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</si>
  <si>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</si>
  <si>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</si>
  <si>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</si>
  <si>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</si>
  <si>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</si>
  <si>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</si>
  <si>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</si>
  <si>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</si>
  <si>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</si>
  <si>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</si>
  <si>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</si>
  <si>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</si>
  <si>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</si>
  <si>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</si>
  <si>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000 01 06 10 00 00 0000 000</t>
  </si>
  <si>
    <t>000 01 05 00 00 00 0000 000</t>
  </si>
  <si>
    <t>000 01 05 02 01 02 0000 510</t>
  </si>
  <si>
    <t>000 01 05 02 01 02 0000 610</t>
  </si>
  <si>
    <t>Приложение 21</t>
  </si>
  <si>
    <t>от 25.12.2017 № 65-з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</si>
</sst>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1" xfId="0" applyFont="1" applyFill="1" applyBorder="1"/>
    <xf numFmtId="0" fontId="9" fillId="0" borderId="0" xfId="0" applyFont="1" applyFill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3" fillId="0" borderId="0" xfId="0" applyNumberFormat="1" applyFont="1" applyFill="1" applyBorder="1"/>
    <xf numFmtId="3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1" t="s">
        <v>70</v>
      </c>
      <c r="B2" s="51"/>
      <c r="C2" s="51"/>
    </row>
    <row r="3" spans="1:3" ht="15.75" x14ac:dyDescent="0.25">
      <c r="A3" s="51" t="s">
        <v>62</v>
      </c>
      <c r="B3" s="51"/>
      <c r="C3" s="51"/>
    </row>
    <row r="4" spans="1:3" ht="15.75" x14ac:dyDescent="0.25">
      <c r="A4" s="51" t="s">
        <v>63</v>
      </c>
      <c r="B4" s="51"/>
      <c r="C4" s="5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0" t="s">
        <v>21</v>
      </c>
      <c r="B7" s="50"/>
      <c r="C7" s="50"/>
    </row>
    <row r="8" spans="1:3" ht="18.75" x14ac:dyDescent="0.3">
      <c r="A8" s="50" t="s">
        <v>67</v>
      </c>
      <c r="B8" s="50"/>
      <c r="C8" s="50"/>
    </row>
    <row r="9" spans="1:3" ht="18.75" x14ac:dyDescent="0.3">
      <c r="A9" s="50" t="s">
        <v>69</v>
      </c>
      <c r="B9" s="50"/>
      <c r="C9" s="5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view="pageBreakPreview" zoomScaleNormal="100" zoomScaleSheetLayoutView="100" workbookViewId="0">
      <selection activeCell="A3" sqref="A3:I3"/>
    </sheetView>
  </sheetViews>
  <sheetFormatPr defaultRowHeight="12.75" x14ac:dyDescent="0.2"/>
  <cols>
    <col min="1" max="1" width="27.85546875" style="21" customWidth="1"/>
    <col min="2" max="2" width="46.5703125" style="21" customWidth="1"/>
    <col min="3" max="3" width="15.42578125" style="21" customWidth="1"/>
    <col min="4" max="4" width="13.42578125" style="21" hidden="1" customWidth="1"/>
    <col min="5" max="5" width="17.28515625" style="21" hidden="1" customWidth="1"/>
    <col min="6" max="6" width="16.5703125" style="21" hidden="1" customWidth="1"/>
    <col min="7" max="7" width="17.140625" style="21" hidden="1" customWidth="1"/>
    <col min="8" max="9" width="16.140625" style="21" hidden="1" customWidth="1"/>
    <col min="10" max="12" width="9.140625" style="21" customWidth="1"/>
    <col min="13" max="16384" width="9.140625" style="21"/>
  </cols>
  <sheetData>
    <row r="1" spans="1:9" ht="15.75" customHeight="1" x14ac:dyDescent="0.25">
      <c r="A1" s="54" t="s">
        <v>140</v>
      </c>
      <c r="B1" s="54"/>
      <c r="C1" s="54"/>
      <c r="D1" s="54"/>
      <c r="E1" s="54"/>
      <c r="F1" s="54"/>
      <c r="G1" s="54"/>
      <c r="H1" s="54"/>
      <c r="I1" s="54"/>
    </row>
    <row r="2" spans="1:9" ht="15.75" customHeight="1" x14ac:dyDescent="0.25">
      <c r="A2" s="54" t="s">
        <v>62</v>
      </c>
      <c r="B2" s="54"/>
      <c r="C2" s="54"/>
      <c r="D2" s="54"/>
      <c r="E2" s="54"/>
      <c r="F2" s="54"/>
      <c r="G2" s="54"/>
      <c r="H2" s="54"/>
      <c r="I2" s="54"/>
    </row>
    <row r="3" spans="1:9" ht="21" customHeight="1" x14ac:dyDescent="0.25">
      <c r="A3" s="54" t="s">
        <v>141</v>
      </c>
      <c r="B3" s="54"/>
      <c r="C3" s="54"/>
      <c r="D3" s="54"/>
      <c r="E3" s="54"/>
      <c r="F3" s="54"/>
      <c r="G3" s="54"/>
      <c r="H3" s="54"/>
      <c r="I3" s="54"/>
    </row>
    <row r="4" spans="1:9" ht="28.5" customHeight="1" x14ac:dyDescent="0.25">
      <c r="A4" s="22"/>
      <c r="B4" s="22"/>
      <c r="C4" s="22"/>
    </row>
    <row r="5" spans="1:9" ht="18.75" x14ac:dyDescent="0.3">
      <c r="A5" s="53" t="s">
        <v>21</v>
      </c>
      <c r="B5" s="53"/>
      <c r="C5" s="53"/>
      <c r="D5" s="53"/>
      <c r="E5" s="53"/>
      <c r="F5" s="53"/>
      <c r="G5" s="53"/>
    </row>
    <row r="6" spans="1:9" ht="18" customHeight="1" x14ac:dyDescent="0.3">
      <c r="A6" s="53" t="s">
        <v>94</v>
      </c>
      <c r="B6" s="53"/>
      <c r="C6" s="53"/>
      <c r="D6" s="53"/>
      <c r="E6" s="53"/>
      <c r="F6" s="53"/>
      <c r="G6" s="53"/>
    </row>
    <row r="7" spans="1:9" ht="18.75" x14ac:dyDescent="0.3">
      <c r="A7" s="53" t="s">
        <v>121</v>
      </c>
      <c r="B7" s="53"/>
      <c r="C7" s="53"/>
      <c r="D7" s="53"/>
      <c r="E7" s="53"/>
      <c r="F7" s="53"/>
      <c r="G7" s="53"/>
    </row>
    <row r="8" spans="1:9" ht="12" customHeight="1" x14ac:dyDescent="0.3">
      <c r="A8" s="52"/>
      <c r="B8" s="52"/>
    </row>
    <row r="9" spans="1:9" ht="34.5" customHeight="1" x14ac:dyDescent="0.2">
      <c r="A9" s="23" t="s">
        <v>5</v>
      </c>
      <c r="B9" s="23" t="s">
        <v>20</v>
      </c>
      <c r="C9" s="24" t="s">
        <v>120</v>
      </c>
      <c r="D9" s="24" t="s">
        <v>117</v>
      </c>
      <c r="E9" s="24" t="s">
        <v>120</v>
      </c>
      <c r="F9" s="24" t="s">
        <v>118</v>
      </c>
      <c r="G9" s="24" t="s">
        <v>120</v>
      </c>
      <c r="H9" s="24" t="s">
        <v>119</v>
      </c>
      <c r="I9" s="24" t="s">
        <v>120</v>
      </c>
    </row>
    <row r="10" spans="1:9" ht="51" customHeight="1" x14ac:dyDescent="0.25">
      <c r="A10" s="25" t="s">
        <v>124</v>
      </c>
      <c r="B10" s="26" t="s">
        <v>71</v>
      </c>
      <c r="C10" s="27">
        <f t="shared" ref="C10:D10" si="0">C11-C13</f>
        <v>-250000000</v>
      </c>
      <c r="D10" s="27">
        <f t="shared" si="0"/>
        <v>0</v>
      </c>
      <c r="E10" s="27">
        <f>C10+D10</f>
        <v>-250000000</v>
      </c>
      <c r="F10" s="27">
        <f t="shared" ref="F10" si="1">F11-F13</f>
        <v>0</v>
      </c>
      <c r="G10" s="27">
        <f>E10+F10</f>
        <v>-250000000</v>
      </c>
      <c r="H10" s="28"/>
      <c r="I10" s="27">
        <f>G10+H10</f>
        <v>-250000000</v>
      </c>
    </row>
    <row r="11" spans="1:9" ht="63.75" customHeight="1" x14ac:dyDescent="0.25">
      <c r="A11" s="25" t="s">
        <v>125</v>
      </c>
      <c r="B11" s="26" t="s">
        <v>72</v>
      </c>
      <c r="C11" s="27">
        <f t="shared" ref="C11:F11" si="2">C12</f>
        <v>3000000000</v>
      </c>
      <c r="D11" s="27">
        <f t="shared" si="2"/>
        <v>0</v>
      </c>
      <c r="E11" s="27">
        <f t="shared" ref="E11:G39" si="3">C11+D11</f>
        <v>3000000000</v>
      </c>
      <c r="F11" s="27">
        <f t="shared" si="2"/>
        <v>0</v>
      </c>
      <c r="G11" s="27">
        <f t="shared" si="3"/>
        <v>3000000000</v>
      </c>
      <c r="H11" s="28"/>
      <c r="I11" s="27">
        <f t="shared" ref="I11:I39" si="4">G11+H11</f>
        <v>3000000000</v>
      </c>
    </row>
    <row r="12" spans="1:9" ht="64.5" customHeight="1" x14ac:dyDescent="0.25">
      <c r="A12" s="29" t="s">
        <v>7</v>
      </c>
      <c r="B12" s="30" t="s">
        <v>102</v>
      </c>
      <c r="C12" s="31">
        <v>3000000000</v>
      </c>
      <c r="D12" s="28"/>
      <c r="E12" s="31">
        <f t="shared" si="3"/>
        <v>3000000000</v>
      </c>
      <c r="F12" s="28"/>
      <c r="G12" s="31">
        <f t="shared" si="3"/>
        <v>3000000000</v>
      </c>
      <c r="H12" s="28"/>
      <c r="I12" s="31">
        <f t="shared" si="4"/>
        <v>3000000000</v>
      </c>
    </row>
    <row r="13" spans="1:9" ht="66.75" customHeight="1" x14ac:dyDescent="0.25">
      <c r="A13" s="25" t="s">
        <v>126</v>
      </c>
      <c r="B13" s="26" t="s">
        <v>81</v>
      </c>
      <c r="C13" s="27">
        <f t="shared" ref="C13:F13" si="5">C14</f>
        <v>3250000000</v>
      </c>
      <c r="D13" s="27">
        <f t="shared" si="5"/>
        <v>0</v>
      </c>
      <c r="E13" s="27">
        <f t="shared" si="3"/>
        <v>3250000000</v>
      </c>
      <c r="F13" s="27">
        <f t="shared" si="5"/>
        <v>0</v>
      </c>
      <c r="G13" s="27">
        <f t="shared" si="3"/>
        <v>3250000000</v>
      </c>
      <c r="H13" s="28"/>
      <c r="I13" s="27">
        <f t="shared" si="4"/>
        <v>3250000000</v>
      </c>
    </row>
    <row r="14" spans="1:9" ht="63" customHeight="1" x14ac:dyDescent="0.25">
      <c r="A14" s="29" t="s">
        <v>8</v>
      </c>
      <c r="B14" s="30" t="s">
        <v>95</v>
      </c>
      <c r="C14" s="31">
        <v>3250000000</v>
      </c>
      <c r="D14" s="28"/>
      <c r="E14" s="31">
        <f t="shared" si="3"/>
        <v>3250000000</v>
      </c>
      <c r="F14" s="28"/>
      <c r="G14" s="31">
        <f t="shared" si="3"/>
        <v>3250000000</v>
      </c>
      <c r="H14" s="28"/>
      <c r="I14" s="31">
        <f t="shared" si="4"/>
        <v>3250000000</v>
      </c>
    </row>
    <row r="15" spans="1:9" ht="31.5" x14ac:dyDescent="0.25">
      <c r="A15" s="25" t="s">
        <v>127</v>
      </c>
      <c r="B15" s="26" t="s">
        <v>73</v>
      </c>
      <c r="C15" s="27">
        <f t="shared" ref="C15:D15" si="6">C16-C18</f>
        <v>935572720</v>
      </c>
      <c r="D15" s="27">
        <f t="shared" si="6"/>
        <v>0</v>
      </c>
      <c r="E15" s="27">
        <f t="shared" si="3"/>
        <v>935572720</v>
      </c>
      <c r="F15" s="27">
        <f t="shared" ref="F15" si="7">F16-F18</f>
        <v>0</v>
      </c>
      <c r="G15" s="27">
        <f t="shared" si="3"/>
        <v>935572720</v>
      </c>
      <c r="H15" s="28"/>
      <c r="I15" s="27">
        <f t="shared" si="4"/>
        <v>935572720</v>
      </c>
    </row>
    <row r="16" spans="1:9" ht="32.25" customHeight="1" x14ac:dyDescent="0.25">
      <c r="A16" s="25" t="s">
        <v>128</v>
      </c>
      <c r="B16" s="26" t="s">
        <v>74</v>
      </c>
      <c r="C16" s="27">
        <f t="shared" ref="C16:F16" si="8">C17</f>
        <v>15308451720</v>
      </c>
      <c r="D16" s="27">
        <f t="shared" si="8"/>
        <v>0</v>
      </c>
      <c r="E16" s="27">
        <f t="shared" si="3"/>
        <v>15308451720</v>
      </c>
      <c r="F16" s="27">
        <f t="shared" si="8"/>
        <v>0</v>
      </c>
      <c r="G16" s="27">
        <f t="shared" si="3"/>
        <v>15308451720</v>
      </c>
      <c r="H16" s="28"/>
      <c r="I16" s="27">
        <f t="shared" si="4"/>
        <v>15308451720</v>
      </c>
    </row>
    <row r="17" spans="1:9" ht="49.5" customHeight="1" x14ac:dyDescent="0.25">
      <c r="A17" s="29" t="s">
        <v>75</v>
      </c>
      <c r="B17" s="30" t="s">
        <v>96</v>
      </c>
      <c r="C17" s="31">
        <v>15308451720</v>
      </c>
      <c r="D17" s="28"/>
      <c r="E17" s="31">
        <f t="shared" si="3"/>
        <v>15308451720</v>
      </c>
      <c r="F17" s="31"/>
      <c r="G17" s="31">
        <f t="shared" si="3"/>
        <v>15308451720</v>
      </c>
      <c r="H17" s="28"/>
      <c r="I17" s="31">
        <f t="shared" si="4"/>
        <v>15308451720</v>
      </c>
    </row>
    <row r="18" spans="1:9" ht="47.25" customHeight="1" x14ac:dyDescent="0.25">
      <c r="A18" s="25" t="s">
        <v>129</v>
      </c>
      <c r="B18" s="26" t="s">
        <v>76</v>
      </c>
      <c r="C18" s="27">
        <f t="shared" ref="C18:F18" si="9">C19</f>
        <v>14372879000</v>
      </c>
      <c r="D18" s="27">
        <f t="shared" si="9"/>
        <v>0</v>
      </c>
      <c r="E18" s="27">
        <f t="shared" si="3"/>
        <v>14372879000</v>
      </c>
      <c r="F18" s="27">
        <f t="shared" si="9"/>
        <v>0</v>
      </c>
      <c r="G18" s="27">
        <f t="shared" si="3"/>
        <v>14372879000</v>
      </c>
      <c r="H18" s="28"/>
      <c r="I18" s="27">
        <f t="shared" si="4"/>
        <v>14372879000</v>
      </c>
    </row>
    <row r="19" spans="1:9" ht="47.45" customHeight="1" x14ac:dyDescent="0.25">
      <c r="A19" s="29" t="s">
        <v>77</v>
      </c>
      <c r="B19" s="30" t="s">
        <v>97</v>
      </c>
      <c r="C19" s="31">
        <v>14372879000</v>
      </c>
      <c r="D19" s="28"/>
      <c r="E19" s="31">
        <f t="shared" si="3"/>
        <v>14372879000</v>
      </c>
      <c r="F19" s="31"/>
      <c r="G19" s="31">
        <f t="shared" si="3"/>
        <v>14372879000</v>
      </c>
      <c r="H19" s="28"/>
      <c r="I19" s="31">
        <f t="shared" si="4"/>
        <v>14372879000</v>
      </c>
    </row>
    <row r="20" spans="1:9" ht="32.450000000000003" customHeight="1" x14ac:dyDescent="0.25">
      <c r="A20" s="25" t="s">
        <v>130</v>
      </c>
      <c r="B20" s="26" t="s">
        <v>84</v>
      </c>
      <c r="C20" s="27">
        <f t="shared" ref="C20:D20" si="10">C21-C23</f>
        <v>-687676350</v>
      </c>
      <c r="D20" s="27">
        <f t="shared" si="10"/>
        <v>0</v>
      </c>
      <c r="E20" s="27">
        <f t="shared" si="3"/>
        <v>-687676350</v>
      </c>
      <c r="F20" s="27">
        <f t="shared" ref="F20" si="11">F21-F23</f>
        <v>0</v>
      </c>
      <c r="G20" s="27">
        <f t="shared" si="3"/>
        <v>-687676350</v>
      </c>
      <c r="H20" s="28"/>
      <c r="I20" s="27">
        <f t="shared" si="4"/>
        <v>-687676350</v>
      </c>
    </row>
    <row r="21" spans="1:9" ht="51" customHeight="1" x14ac:dyDescent="0.25">
      <c r="A21" s="25" t="s">
        <v>131</v>
      </c>
      <c r="B21" s="26" t="s">
        <v>85</v>
      </c>
      <c r="C21" s="27">
        <f t="shared" ref="C21:F21" si="12">C22</f>
        <v>4705736019</v>
      </c>
      <c r="D21" s="27">
        <f t="shared" si="12"/>
        <v>0</v>
      </c>
      <c r="E21" s="27">
        <f t="shared" si="3"/>
        <v>4705736019</v>
      </c>
      <c r="F21" s="27">
        <f t="shared" si="12"/>
        <v>0</v>
      </c>
      <c r="G21" s="27">
        <f t="shared" si="3"/>
        <v>4705736019</v>
      </c>
      <c r="H21" s="28"/>
      <c r="I21" s="27">
        <f t="shared" si="4"/>
        <v>4705736019</v>
      </c>
    </row>
    <row r="22" spans="1:9" ht="63.75" customHeight="1" x14ac:dyDescent="0.25">
      <c r="A22" s="29" t="s">
        <v>98</v>
      </c>
      <c r="B22" s="30" t="s">
        <v>99</v>
      </c>
      <c r="C22" s="32">
        <v>4705736019</v>
      </c>
      <c r="D22" s="28"/>
      <c r="E22" s="32">
        <f t="shared" si="3"/>
        <v>4705736019</v>
      </c>
      <c r="F22" s="32"/>
      <c r="G22" s="32">
        <f t="shared" si="3"/>
        <v>4705736019</v>
      </c>
      <c r="H22" s="28"/>
      <c r="I22" s="32">
        <f t="shared" si="4"/>
        <v>4705736019</v>
      </c>
    </row>
    <row r="23" spans="1:9" ht="64.5" customHeight="1" x14ac:dyDescent="0.25">
      <c r="A23" s="25" t="s">
        <v>132</v>
      </c>
      <c r="B23" s="26" t="s">
        <v>78</v>
      </c>
      <c r="C23" s="27">
        <f t="shared" ref="C23:F23" si="13">C24</f>
        <v>5393412369</v>
      </c>
      <c r="D23" s="27">
        <f t="shared" si="13"/>
        <v>0</v>
      </c>
      <c r="E23" s="27">
        <f t="shared" si="3"/>
        <v>5393412369</v>
      </c>
      <c r="F23" s="27">
        <f t="shared" si="13"/>
        <v>0</v>
      </c>
      <c r="G23" s="27">
        <f t="shared" si="3"/>
        <v>5393412369</v>
      </c>
      <c r="H23" s="28"/>
      <c r="I23" s="27">
        <f t="shared" si="4"/>
        <v>5393412369</v>
      </c>
    </row>
    <row r="24" spans="1:9" ht="64.900000000000006" customHeight="1" x14ac:dyDescent="0.25">
      <c r="A24" s="29" t="s">
        <v>100</v>
      </c>
      <c r="B24" s="30" t="s">
        <v>101</v>
      </c>
      <c r="C24" s="31">
        <v>5393412369</v>
      </c>
      <c r="D24" s="28"/>
      <c r="E24" s="31">
        <f t="shared" si="3"/>
        <v>5393412369</v>
      </c>
      <c r="F24" s="31"/>
      <c r="G24" s="31">
        <f t="shared" si="3"/>
        <v>5393412369</v>
      </c>
      <c r="H24" s="28"/>
      <c r="I24" s="31">
        <f t="shared" si="4"/>
        <v>5393412369</v>
      </c>
    </row>
    <row r="25" spans="1:9" ht="47.25" hidden="1" x14ac:dyDescent="0.25">
      <c r="A25" s="33" t="s">
        <v>114</v>
      </c>
      <c r="B25" s="26" t="s">
        <v>29</v>
      </c>
      <c r="C25" s="34">
        <f>C26</f>
        <v>0</v>
      </c>
      <c r="D25" s="34">
        <f>D26</f>
        <v>0</v>
      </c>
      <c r="E25" s="34">
        <f t="shared" si="3"/>
        <v>0</v>
      </c>
      <c r="F25" s="34">
        <f>F26</f>
        <v>0</v>
      </c>
      <c r="G25" s="34">
        <f t="shared" si="3"/>
        <v>0</v>
      </c>
      <c r="H25" s="28"/>
      <c r="I25" s="34">
        <f t="shared" si="4"/>
        <v>0</v>
      </c>
    </row>
    <row r="26" spans="1:9" ht="48" hidden="1" customHeight="1" x14ac:dyDescent="0.25">
      <c r="A26" s="29" t="s">
        <v>115</v>
      </c>
      <c r="B26" s="30" t="s">
        <v>116</v>
      </c>
      <c r="C26" s="31"/>
      <c r="D26" s="28"/>
      <c r="E26" s="31">
        <f t="shared" si="3"/>
        <v>0</v>
      </c>
      <c r="F26" s="28"/>
      <c r="G26" s="31">
        <f t="shared" si="3"/>
        <v>0</v>
      </c>
      <c r="H26" s="28"/>
      <c r="I26" s="31">
        <f t="shared" si="4"/>
        <v>0</v>
      </c>
    </row>
    <row r="27" spans="1:9" ht="48.75" customHeight="1" x14ac:dyDescent="0.25">
      <c r="A27" s="25" t="s">
        <v>133</v>
      </c>
      <c r="B27" s="26" t="s">
        <v>82</v>
      </c>
      <c r="C27" s="35">
        <f t="shared" ref="C27:F27" si="14">C30-C28</f>
        <v>2103630</v>
      </c>
      <c r="D27" s="28"/>
      <c r="E27" s="35">
        <f t="shared" si="14"/>
        <v>2103630</v>
      </c>
      <c r="F27" s="35">
        <f t="shared" si="14"/>
        <v>0</v>
      </c>
      <c r="G27" s="35">
        <f t="shared" si="3"/>
        <v>2103630</v>
      </c>
      <c r="H27" s="28"/>
      <c r="I27" s="35">
        <f t="shared" si="4"/>
        <v>2103630</v>
      </c>
    </row>
    <row r="28" spans="1:9" ht="33" customHeight="1" x14ac:dyDescent="0.25">
      <c r="A28" s="25" t="s">
        <v>134</v>
      </c>
      <c r="B28" s="26" t="s">
        <v>80</v>
      </c>
      <c r="C28" s="27">
        <f t="shared" ref="C28" si="15">C29</f>
        <v>1033484950</v>
      </c>
      <c r="D28" s="28"/>
      <c r="E28" s="27">
        <f t="shared" si="3"/>
        <v>1033484950</v>
      </c>
      <c r="F28" s="27">
        <f>F29</f>
        <v>0</v>
      </c>
      <c r="G28" s="27">
        <f t="shared" si="3"/>
        <v>1033484950</v>
      </c>
      <c r="H28" s="28"/>
      <c r="I28" s="27">
        <f t="shared" si="4"/>
        <v>1033484950</v>
      </c>
    </row>
    <row r="29" spans="1:9" s="37" customFormat="1" ht="67.150000000000006" customHeight="1" x14ac:dyDescent="0.25">
      <c r="A29" s="29" t="s">
        <v>105</v>
      </c>
      <c r="B29" s="30" t="s">
        <v>104</v>
      </c>
      <c r="C29" s="31">
        <v>1033484950</v>
      </c>
      <c r="D29" s="36"/>
      <c r="E29" s="31">
        <f t="shared" si="3"/>
        <v>1033484950</v>
      </c>
      <c r="F29" s="31"/>
      <c r="G29" s="31">
        <f t="shared" si="3"/>
        <v>1033484950</v>
      </c>
      <c r="H29" s="36"/>
      <c r="I29" s="31">
        <f t="shared" si="4"/>
        <v>1033484950</v>
      </c>
    </row>
    <row r="30" spans="1:9" ht="47.25" x14ac:dyDescent="0.25">
      <c r="A30" s="25" t="s">
        <v>135</v>
      </c>
      <c r="B30" s="26" t="s">
        <v>83</v>
      </c>
      <c r="C30" s="27">
        <f t="shared" ref="C30" si="16">SUM(C31:C32)</f>
        <v>1035588580</v>
      </c>
      <c r="D30" s="28"/>
      <c r="E30" s="27">
        <f t="shared" si="3"/>
        <v>1035588580</v>
      </c>
      <c r="F30" s="27">
        <f>F32</f>
        <v>0</v>
      </c>
      <c r="G30" s="27">
        <f t="shared" si="3"/>
        <v>1035588580</v>
      </c>
      <c r="H30" s="28"/>
      <c r="I30" s="27">
        <f t="shared" si="4"/>
        <v>1035588580</v>
      </c>
    </row>
    <row r="31" spans="1:9" ht="62.25" hidden="1" customHeight="1" x14ac:dyDescent="0.25">
      <c r="A31" s="38" t="s">
        <v>112</v>
      </c>
      <c r="B31" s="30" t="s">
        <v>113</v>
      </c>
      <c r="C31" s="27"/>
      <c r="D31" s="28"/>
      <c r="E31" s="27">
        <f t="shared" si="3"/>
        <v>0</v>
      </c>
      <c r="F31" s="28"/>
      <c r="G31" s="27">
        <f t="shared" si="3"/>
        <v>0</v>
      </c>
      <c r="H31" s="28"/>
      <c r="I31" s="27">
        <f t="shared" si="4"/>
        <v>0</v>
      </c>
    </row>
    <row r="32" spans="1:9" s="37" customFormat="1" ht="79.5" customHeight="1" x14ac:dyDescent="0.25">
      <c r="A32" s="29" t="s">
        <v>107</v>
      </c>
      <c r="B32" s="30" t="s">
        <v>106</v>
      </c>
      <c r="C32" s="31">
        <f>1033484950+2103630</f>
        <v>1035588580</v>
      </c>
      <c r="D32" s="36"/>
      <c r="E32" s="31">
        <f t="shared" si="3"/>
        <v>1035588580</v>
      </c>
      <c r="F32" s="31"/>
      <c r="G32" s="31">
        <f t="shared" si="3"/>
        <v>1035588580</v>
      </c>
      <c r="H32" s="36"/>
      <c r="I32" s="31">
        <f t="shared" si="4"/>
        <v>1035588580</v>
      </c>
    </row>
    <row r="33" spans="1:9" s="37" customFormat="1" ht="33.6" customHeight="1" x14ac:dyDescent="0.25">
      <c r="A33" s="33" t="s">
        <v>136</v>
      </c>
      <c r="B33" s="39" t="s">
        <v>109</v>
      </c>
      <c r="C33" s="34">
        <f t="shared" ref="C33:D33" si="17">C34-C35</f>
        <v>0</v>
      </c>
      <c r="D33" s="34">
        <f t="shared" si="17"/>
        <v>0</v>
      </c>
      <c r="E33" s="34">
        <f t="shared" si="3"/>
        <v>0</v>
      </c>
      <c r="F33" s="34">
        <f t="shared" ref="F33" si="18">F34-F35</f>
        <v>0</v>
      </c>
      <c r="G33" s="34">
        <f t="shared" si="3"/>
        <v>0</v>
      </c>
      <c r="H33" s="36"/>
      <c r="I33" s="34">
        <f t="shared" si="4"/>
        <v>0</v>
      </c>
    </row>
    <row r="34" spans="1:9" s="37" customFormat="1" ht="81" customHeight="1" x14ac:dyDescent="0.25">
      <c r="A34" s="40" t="s">
        <v>110</v>
      </c>
      <c r="B34" s="41" t="s">
        <v>122</v>
      </c>
      <c r="C34" s="31">
        <v>3000000000</v>
      </c>
      <c r="D34" s="36"/>
      <c r="E34" s="31">
        <f t="shared" si="3"/>
        <v>3000000000</v>
      </c>
      <c r="F34" s="36"/>
      <c r="G34" s="31">
        <f t="shared" si="3"/>
        <v>3000000000</v>
      </c>
      <c r="H34" s="36"/>
      <c r="I34" s="31">
        <f t="shared" si="4"/>
        <v>3000000000</v>
      </c>
    </row>
    <row r="35" spans="1:9" s="37" customFormat="1" ht="81.75" customHeight="1" x14ac:dyDescent="0.25">
      <c r="A35" s="38" t="s">
        <v>111</v>
      </c>
      <c r="B35" s="41" t="s">
        <v>123</v>
      </c>
      <c r="C35" s="31">
        <v>3000000000</v>
      </c>
      <c r="D35" s="36"/>
      <c r="E35" s="31">
        <f t="shared" si="3"/>
        <v>3000000000</v>
      </c>
      <c r="F35" s="36"/>
      <c r="G35" s="31">
        <f t="shared" si="3"/>
        <v>3000000000</v>
      </c>
      <c r="H35" s="36"/>
      <c r="I35" s="31">
        <f t="shared" si="4"/>
        <v>3000000000</v>
      </c>
    </row>
    <row r="36" spans="1:9" s="43" customFormat="1" ht="36.75" customHeight="1" x14ac:dyDescent="0.25">
      <c r="A36" s="25" t="s">
        <v>137</v>
      </c>
      <c r="B36" s="26" t="s">
        <v>79</v>
      </c>
      <c r="C36" s="27">
        <f>C38-C37</f>
        <v>0</v>
      </c>
      <c r="D36" s="27">
        <f>D38-D37</f>
        <v>0</v>
      </c>
      <c r="E36" s="27">
        <f t="shared" si="3"/>
        <v>0</v>
      </c>
      <c r="F36" s="27">
        <f>F38-F37</f>
        <v>0</v>
      </c>
      <c r="G36" s="27">
        <f t="shared" si="3"/>
        <v>0</v>
      </c>
      <c r="H36" s="42"/>
      <c r="I36" s="27">
        <f t="shared" si="4"/>
        <v>0</v>
      </c>
    </row>
    <row r="37" spans="1:9" s="43" customFormat="1" ht="33" customHeight="1" x14ac:dyDescent="0.25">
      <c r="A37" s="29" t="s">
        <v>138</v>
      </c>
      <c r="B37" s="30" t="s">
        <v>103</v>
      </c>
      <c r="C37" s="49">
        <f>61218796890+C11+C16+C21+C30+C34+C25</f>
        <v>88268573209</v>
      </c>
      <c r="D37" s="31"/>
      <c r="E37" s="31">
        <f>51469890500+E11+E16+E21+E30+E34+E25</f>
        <v>78519666819</v>
      </c>
      <c r="F37" s="31"/>
      <c r="G37" s="31">
        <f>55457826935+G11+G16+G21+G30+G34+G25</f>
        <v>82507603254</v>
      </c>
      <c r="H37" s="42"/>
      <c r="I37" s="31">
        <f t="shared" si="4"/>
        <v>82507603254</v>
      </c>
    </row>
    <row r="38" spans="1:9" s="43" customFormat="1" ht="30.75" customHeight="1" x14ac:dyDescent="0.25">
      <c r="A38" s="29" t="s">
        <v>139</v>
      </c>
      <c r="B38" s="30" t="s">
        <v>41</v>
      </c>
      <c r="C38" s="49">
        <f>61218796890+C13+C18+C23+C28+C35</f>
        <v>88268573209</v>
      </c>
      <c r="D38" s="31"/>
      <c r="E38" s="31">
        <f>51469890500+E13+E18+E23+E28+E35</f>
        <v>78519666819</v>
      </c>
      <c r="F38" s="31"/>
      <c r="G38" s="31">
        <f>56703439862+G13+G18+G23+G28+G35</f>
        <v>83753216181</v>
      </c>
      <c r="H38" s="42"/>
      <c r="I38" s="31">
        <f t="shared" si="4"/>
        <v>83753216181</v>
      </c>
    </row>
    <row r="39" spans="1:9" ht="27" customHeight="1" x14ac:dyDescent="0.25">
      <c r="A39" s="29"/>
      <c r="B39" s="44" t="s">
        <v>108</v>
      </c>
      <c r="C39" s="27">
        <f>C10+C15+C20+C27+C36+C33+C25</f>
        <v>0</v>
      </c>
      <c r="D39" s="27">
        <f>D10+D15+D20+D27+D36+D33+D25</f>
        <v>0</v>
      </c>
      <c r="E39" s="27">
        <f t="shared" si="3"/>
        <v>0</v>
      </c>
      <c r="F39" s="27">
        <f>F10+F15+F20+F27+F36+F33+F25</f>
        <v>0</v>
      </c>
      <c r="G39" s="27">
        <f t="shared" si="3"/>
        <v>0</v>
      </c>
      <c r="H39" s="28"/>
      <c r="I39" s="27">
        <f t="shared" si="4"/>
        <v>0</v>
      </c>
    </row>
    <row r="40" spans="1:9" ht="15.75" x14ac:dyDescent="0.25">
      <c r="C40" s="45"/>
    </row>
    <row r="41" spans="1:9" ht="12.75" hidden="1" customHeight="1" x14ac:dyDescent="0.25">
      <c r="C41" s="31">
        <v>4122059282.8899999</v>
      </c>
    </row>
    <row r="42" spans="1:9" ht="12.75" hidden="1" customHeight="1" x14ac:dyDescent="0.2">
      <c r="B42" s="46" t="s">
        <v>86</v>
      </c>
    </row>
    <row r="43" spans="1:9" ht="12.75" hidden="1" customHeight="1" x14ac:dyDescent="0.2">
      <c r="B43" s="46" t="s">
        <v>87</v>
      </c>
    </row>
    <row r="44" spans="1:9" ht="12.75" hidden="1" customHeight="1" x14ac:dyDescent="0.2">
      <c r="B44" s="46" t="s">
        <v>88</v>
      </c>
    </row>
    <row r="45" spans="1:9" hidden="1" x14ac:dyDescent="0.2">
      <c r="B45" s="46" t="s">
        <v>90</v>
      </c>
      <c r="C45" s="47"/>
    </row>
    <row r="46" spans="1:9" hidden="1" x14ac:dyDescent="0.2">
      <c r="B46" s="46" t="s">
        <v>91</v>
      </c>
      <c r="C46" s="47"/>
    </row>
    <row r="47" spans="1:9" hidden="1" x14ac:dyDescent="0.2">
      <c r="B47" s="46" t="s">
        <v>92</v>
      </c>
    </row>
    <row r="48" spans="1:9" hidden="1" x14ac:dyDescent="0.2">
      <c r="B48" s="21" t="s">
        <v>93</v>
      </c>
    </row>
    <row r="49" spans="2:6" hidden="1" x14ac:dyDescent="0.2"/>
    <row r="50" spans="2:6" hidden="1" x14ac:dyDescent="0.2"/>
    <row r="51" spans="2:6" hidden="1" x14ac:dyDescent="0.2">
      <c r="B51" s="21" t="s">
        <v>89</v>
      </c>
    </row>
    <row r="52" spans="2:6" ht="15.75" x14ac:dyDescent="0.25">
      <c r="C52" s="47"/>
      <c r="F52" s="48"/>
    </row>
  </sheetData>
  <mergeCells count="7">
    <mergeCell ref="A8:B8"/>
    <mergeCell ref="A5:G5"/>
    <mergeCell ref="A6:G6"/>
    <mergeCell ref="A7:G7"/>
    <mergeCell ref="A1:I1"/>
    <mergeCell ref="A2:I2"/>
    <mergeCell ref="A3:I3"/>
  </mergeCells>
  <phoneticPr fontId="0" type="noConversion"/>
  <printOptions horizontalCentered="1"/>
  <pageMargins left="0.78740157480314965" right="0.39370078740157483" top="0.78740157480314965" bottom="0.59055118110236227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2017-12-22T08:33:46Z</cp:lastPrinted>
  <dcterms:created xsi:type="dcterms:W3CDTF">2002-10-06T09:19:10Z</dcterms:created>
  <dcterms:modified xsi:type="dcterms:W3CDTF">2017-12-26T08:01:54Z</dcterms:modified>
</cp:coreProperties>
</file>