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35" yWindow="165" windowWidth="14055" windowHeight="12645"/>
  </bookViews>
  <sheets>
    <sheet name="Лист1" sheetId="1" r:id="rId1"/>
  </sheets>
  <definedNames>
    <definedName name="_xlnm.Print_Titles" localSheetId="0">Лист1!$7:$7</definedName>
    <definedName name="_xlnm.Print_Area" localSheetId="0">Лист1!$B$1:$E$94</definedName>
  </definedNames>
  <calcPr calcId="145621"/>
</workbook>
</file>

<file path=xl/calcChain.xml><?xml version="1.0" encoding="utf-8"?>
<calcChain xmlns="http://schemas.openxmlformats.org/spreadsheetml/2006/main">
  <c r="E25" i="1" l="1"/>
  <c r="D25" i="1"/>
  <c r="D91" i="1" l="1"/>
  <c r="E84" i="1" l="1"/>
  <c r="D54" i="1" l="1"/>
  <c r="E54" i="1"/>
  <c r="E60" i="1"/>
  <c r="D84" i="1" l="1"/>
  <c r="D60" i="1" s="1"/>
  <c r="E87" i="1" l="1"/>
  <c r="E85" i="1" s="1"/>
  <c r="D87" i="1"/>
  <c r="D86" i="1"/>
  <c r="D85" i="1" s="1"/>
  <c r="E91" i="1" l="1"/>
  <c r="E51" i="1" l="1"/>
  <c r="E47" i="1"/>
  <c r="E44" i="1"/>
  <c r="E41" i="1"/>
  <c r="E38" i="1"/>
  <c r="E34" i="1"/>
  <c r="E32" i="1"/>
  <c r="E28" i="1"/>
  <c r="E23" i="1"/>
  <c r="E21" i="1"/>
  <c r="E17" i="1"/>
  <c r="E15" i="1"/>
  <c r="E13" i="1"/>
  <c r="E10" i="1"/>
  <c r="E9" i="1" s="1"/>
  <c r="D51" i="1"/>
  <c r="D50" i="1" s="1"/>
  <c r="D47" i="1"/>
  <c r="D44" i="1"/>
  <c r="D41" i="1"/>
  <c r="D38" i="1"/>
  <c r="D34" i="1"/>
  <c r="D32" i="1"/>
  <c r="D28" i="1"/>
  <c r="D23" i="1"/>
  <c r="D21" i="1"/>
  <c r="D17" i="1"/>
  <c r="D15" i="1"/>
  <c r="D13" i="1"/>
  <c r="D10" i="1"/>
  <c r="D9" i="1" s="1"/>
  <c r="E50" i="1" l="1"/>
  <c r="E49" i="1" s="1"/>
  <c r="E8" i="1"/>
  <c r="D8" i="1"/>
  <c r="D49" i="1"/>
  <c r="E94" i="1" l="1"/>
  <c r="D94" i="1"/>
</calcChain>
</file>

<file path=xl/sharedStrings.xml><?xml version="1.0" encoding="utf-8"?>
<sst xmlns="http://schemas.openxmlformats.org/spreadsheetml/2006/main" count="181" uniqueCount="181">
  <si>
    <t>Код бюджетной классификации РФ</t>
  </si>
  <si>
    <t>Наименование доходов</t>
  </si>
  <si>
    <t>000 1 00 00000 00 0000 000</t>
  </si>
  <si>
    <t>Налоговые и неналоговые доходы</t>
  </si>
  <si>
    <t>Налоги на прибыль, доходы</t>
  </si>
  <si>
    <t>Налог на прибыль организаций</t>
  </si>
  <si>
    <t>Налог на прибыль организаций, зачисляемый в бюджеты субъектов Российской Федерации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</si>
  <si>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</si>
  <si>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</si>
  <si>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</si>
  <si>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</si>
  <si>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</si>
  <si>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</si>
  <si>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</si>
  <si>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Налоги на имущество</t>
  </si>
  <si>
    <t>Налог на имущество организаций</t>
  </si>
  <si>
    <t>Транспортный налог</t>
  </si>
  <si>
    <t>Налоги, сборы и регулярные платежи за пользование природными ресурсами</t>
  </si>
  <si>
    <t>Сбор за пользование объектами животного мира</t>
  </si>
  <si>
    <t>000 1 08 00000 00 0000 000</t>
  </si>
  <si>
    <t>Государственная пошлина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</si>
  <si>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</si>
  <si>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</si>
  <si>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</si>
  <si>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</si>
  <si>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</t>
  </si>
  <si>
    <t>Проценты, полученные от предоставления бюджетных кредитов внутри страны за счет средств бюджетов субъектов Российской Федерации</t>
  </si>
  <si>
    <t>000 1 11 05000 00 0000 120</t>
  </si>
  <si>
    <t>000 1 11 07000 00 0000 120</t>
  </si>
  <si>
    <t>Платежи от государственных и муниципальных унитарных предприятий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</si>
  <si>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</si>
  <si>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</si>
  <si>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</si>
  <si>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</si>
  <si>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Платежи при пользовании недрами</t>
  </si>
  <si>
    <t>Плата за использование лесов</t>
  </si>
  <si>
    <t>000 1 13 00000 00 0000 000</t>
  </si>
  <si>
    <t>000 1 14 00000 00 0000 000</t>
  </si>
  <si>
    <t>Доходы от продажи материальных и нематериальных активов</t>
  </si>
  <si>
    <t>000 1 14 02000 00 0000 000</t>
  </si>
  <si>
    <t>000 1 14 06000 00 0000 430</t>
  </si>
  <si>
    <t>000 1 16 00000 00 0000 000</t>
  </si>
  <si>
    <t>Штрафы, санкции, возмещение ущерба</t>
  </si>
  <si>
    <t>000 1 16 90020 02 0000 140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</si>
  <si>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</si>
  <si>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000 1 17 00000 00 0000 000</t>
  </si>
  <si>
    <t>Прочие неналоговые доходы</t>
  </si>
  <si>
    <t>000 1 17 05020 02 0000 180</t>
  </si>
  <si>
    <t>Прочие неналоговые доходы бюджетов субъектов Российской Федерации</t>
  </si>
  <si>
    <t>000 1 12 04000 00 0000 120</t>
  </si>
  <si>
    <t>000 1 12 01000 01 0000 120</t>
  </si>
  <si>
    <t>000 1 11 07012 02 0000 120</t>
  </si>
  <si>
    <t>000 1 11 05032 02 0000 120</t>
  </si>
  <si>
    <t>000 1 11 05022 02 0000 120</t>
  </si>
  <si>
    <t>000 1 11 03020 02 0000 120</t>
  </si>
  <si>
    <t>000 1 11 01020 02 0000 120</t>
  </si>
  <si>
    <t>000 1 06 00000 00 0000 000</t>
  </si>
  <si>
    <t>000 1 06 02000 02 0000 110</t>
  </si>
  <si>
    <t>000 1 06 04000 02 0000 110</t>
  </si>
  <si>
    <t>000 1 07 00000 00 0000 000</t>
  </si>
  <si>
    <t>000 1 07 04010 01 0000 110</t>
  </si>
  <si>
    <t xml:space="preserve">000 1 05 00000 00 0000 000 </t>
  </si>
  <si>
    <t>000 1 05 01000 00 0000 110</t>
  </si>
  <si>
    <t>000 1 01 02000 01 0000 110</t>
  </si>
  <si>
    <t>000 1 01 01012 02 0000 110</t>
  </si>
  <si>
    <t xml:space="preserve">000 1 01 00000 00 0000 000 </t>
  </si>
  <si>
    <t xml:space="preserve">000 1 01 01000 00 0000 110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</si>
  <si>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</si>
  <si>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 субъектов Российской Федерации (за исключением земельных участков бюджетных и автономных учреждений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</si>
  <si>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</si>
  <si>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</si>
  <si>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</si>
  <si>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Доходы от оказания платных услуг (работ) и компенсации затрат государства</t>
  </si>
  <si>
    <t>000 1 13 01992 02 0000 130</t>
  </si>
  <si>
    <t>Прочие доходы от оказания платных услуг  (работ) получателями средств бюджетов субъектов Российской Федерации</t>
  </si>
  <si>
    <t>000 1 12 02000 00 0000 120</t>
  </si>
  <si>
    <t>000 1 06 05000 02 0000 110</t>
  </si>
  <si>
    <t>Налог на игорный бизнес</t>
  </si>
  <si>
    <t>Прочие доходы от компенсации затрат  бюджетов субъектов Российской Федерации</t>
  </si>
  <si>
    <t>Доходы, получаемые в виде арендной платы за земельные участки, которые расположены в границах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Федерации, а также средства от продажи права на заключение договоров аренды указанных земельных участков</t>
  </si>
  <si>
    <t>000 1 11 05026 10 0000 120</t>
  </si>
  <si>
    <t>000 1 13 02992 02 0000 130</t>
  </si>
  <si>
    <t xml:space="preserve">000 1 16 30020 01 0000 140 </t>
  </si>
  <si>
    <t>Денежные взыскания (штрафы) за нарушение законодательства Российской Федерации о безопасности дорожного движения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</si>
  <si>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</si>
  <si>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</si>
  <si>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</si>
  <si>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</si>
  <si>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000 2 02 01000 00 0000 151</t>
  </si>
  <si>
    <t>Дотации бюджетам субъектов Российской Федерации и муниципальных образований</t>
  </si>
  <si>
    <t>000 2 02 01001 02 0000 151</t>
  </si>
  <si>
    <t>Дотации бюджетам субъектов Российской Федерации на выравнивание бюджетной обеспеченности</t>
  </si>
  <si>
    <t>906 2 02 01003 02 0000 151</t>
  </si>
  <si>
    <t>Дотации бюджетам субъектов Российской Федерации на поддержку мер по обеспечению сбалансированности бюджетов</t>
  </si>
  <si>
    <t>000 2 02 02000 00 0000 151</t>
  </si>
  <si>
    <t>Субсидии бюджетам субъектов Российской Федерации и муниципальных образований (межбюджетные субсидии)</t>
  </si>
  <si>
    <t>000 2 02 02005 02 0000 151</t>
  </si>
  <si>
    <t>Субсидии бюджетам субъектов Российской Федерации на оздоровление детей</t>
  </si>
  <si>
    <t>000 2 02 03000 00 0000 151</t>
  </si>
  <si>
    <t>Субвенции бюджетам субъектов Российской Федерации и муниципальных образований</t>
  </si>
  <si>
    <t>000 2 02 03001 02 0000 151</t>
  </si>
  <si>
    <t>Субвенции бюджетам субъектов Российской Федерации на оплату жилищно-коммунальных услуг отдельным категориям граждан</t>
  </si>
  <si>
    <t>000 2 02 03003 02 0000 151</t>
  </si>
  <si>
    <t>Субвенции бюджетам субъектов Российской Федерации на государственную регистрацию актов гражданского состояния</t>
  </si>
  <si>
    <t>000 2 02 03004 02 0000 151</t>
  </si>
  <si>
    <t>000 2 02 03005 02 0000 151</t>
  </si>
  <si>
    <t>Субвенции бюджетам субъектов Российской Федерации на организацию, регулирование и охрану водных биологических ресурсов</t>
  </si>
  <si>
    <t>000 2 02 03006 02 0000 151</t>
  </si>
  <si>
    <t xml:space="preserve">Субвенции бюджетам субъектов Российской Федерации на охрану и использование охотничьих ресурсов
</t>
  </si>
  <si>
    <t>000 2 02 03010 02 0000 151</t>
  </si>
  <si>
    <t>000 2 02 03011 02 0000 151</t>
  </si>
  <si>
    <t>000 2 02 03012 02 0000 151</t>
  </si>
  <si>
    <t>000 2 02 03015 02 0000 151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</si>
  <si>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</si>
  <si>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000 2 02 03018 02 0000 151</t>
  </si>
  <si>
    <t>Субвенции бюджетам субъектов Российской Федерации на осуществление отдельных полномочий в области лесных отношений</t>
  </si>
  <si>
    <t>000 2 02 03019 02 0000 151</t>
  </si>
  <si>
    <t>Субвенции бюджетам субъектов Российской Федерации на осуществление отдельных полномочий в области водных отношений</t>
  </si>
  <si>
    <t>Субвенции бюджетам субъектов Российской Федерации на выплату единовременного пособия при всех формах устройства детей, лишенных родительского попечения, в семью</t>
  </si>
  <si>
    <t>000 2 02 03025 02 0000 151</t>
  </si>
  <si>
    <t>000 2 02 03031 02 0000 151</t>
  </si>
  <si>
    <t xml:space="preserve">Субвенции бюджетам субъектов Российской Федерации на охрану и использование объектов животного мира (за  исключением                              охотничьих ресурсов и водных биологических ресурсов)
</t>
  </si>
  <si>
    <t>000 2 02 03032 02 0000 151</t>
  </si>
  <si>
    <t>000 2 02 03053 02 0000 151</t>
  </si>
  <si>
    <t>Субвенции бюджетам субъектов Российской Федерации на выплату единовременного пособия  беременной жене военнослужащего, проходящего военную службу по призыву, а также ежемесячного  пособия на ребенка военнослужащего, проходящего  военную службу по призыву</t>
  </si>
  <si>
    <t>000 2 02 03054 02 0000 151</t>
  </si>
  <si>
    <t>000 2 02 03060 02 0000 151</t>
  </si>
  <si>
    <t>Субвенции бюджетам субъектов Российской Федерации на осуществление полномочий Российской Федерации по контролю качества образования, лицензированию и государственной аккредитации образовательных учреждений, надзору и контролю за соблюдением законодательства в области образования</t>
  </si>
  <si>
    <t>000 2 02 03069 02 0000 151</t>
  </si>
  <si>
    <t>000 2 02 03070 02 0000 151</t>
  </si>
  <si>
    <t>Субвенции бюджетам субъектов Российской Федерации на 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</si>
  <si>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000 2 02 03071 02 0000 151</t>
  </si>
  <si>
    <t>Субвенции бюджетам субъектов Российской Федерации на осуществление переданных полномочий Российской Федерации по государственной охране объектов культурного наследия федерального значения</t>
  </si>
  <si>
    <t>000 2 02 04000 00 0000 151</t>
  </si>
  <si>
    <t>Иные межбюджетные трансферты</t>
  </si>
  <si>
    <t>Межбюджетные трансферты, передаваемые бюджетам субъектов Российской Федерации на содержание депутатов Государственной Думы и их помощников</t>
  </si>
  <si>
    <t>Межбюджетные трансферты, передаваемые бюджетам субъектов Российской Федерации на содержание членов Совета Федерации и их помощников</t>
  </si>
  <si>
    <t>000 2 02 04025 02 0000 151</t>
  </si>
  <si>
    <t>Межбюджетные трансферты, передаваемые бюджетам субъектов Российской Федерации на комплектование книжных фондов библиотек муниципальных образований и государственных библиотек городов Москвы и Санкт-Петербурга</t>
  </si>
  <si>
    <t xml:space="preserve">Субвенции бюджетам субъектов Российской Федерации на осуществление полномочий Российской Федерации в области охраны  и использования охотничьих ресурсов по контролю, надзору, выдаче разрешений на добычу охотничьих ресурсов и заключению охотхозяйственных соглашений
</t>
  </si>
  <si>
    <t>Субвенции бюджетам субъектов Российской Федерации на осуществление полномочий, связанных с перевозкой между субъектами Российской Федерации, а также в пределах территорий государств - участников Содружества Независимых Государств несовершеннолетних, самовольно ушедших из семей, детских домов, школ-интернатов, специальных учебно-воспитательных и иных детских учреждений, в соответствии с Федеральным законом от 24 июня 1999 года № 120-ФЗ "Об основах системы профилактики безнадзорности и правонарушений несовершеннолетних"</t>
  </si>
  <si>
    <t>Субвенции бюджетам субъектов Российской Федерации на осуществление переданных полномочий Российской Федерации в области охраны здоровья граждан</t>
  </si>
  <si>
    <t xml:space="preserve">Субвенции бюджетам субъектов Российской Федерации на 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
</t>
  </si>
  <si>
    <t>000 2 02 02101 02 0000 151</t>
  </si>
  <si>
    <t>Субсидии бюджетам субъектов Российской Федерации на реализацию дополнительных мероприятий, направленных на снижение напряженности на рынке труда субъектов Российской Федерации</t>
  </si>
  <si>
    <t xml:space="preserve">000 2 02 02172 02 0000 151 </t>
  </si>
  <si>
    <t>Субсидии бюджетам субъектов Российской Федерации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</si>
  <si>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000 2 02 02037 02 0000 151</t>
  </si>
  <si>
    <t>Субсидии бюджетам субъектов Российской Федерации на ежемесячное денежное вознаграждение за классное руководство</t>
  </si>
  <si>
    <t xml:space="preserve"> к Закону Ярославской области</t>
  </si>
  <si>
    <t xml:space="preserve">от ________________№____ </t>
  </si>
  <si>
    <t>2015 год               (руб.)</t>
  </si>
  <si>
    <t>2016 год               (руб.)</t>
  </si>
  <si>
    <t>Прогнозируемые доходы областного бюджета на плановый период 2015 и 2016 годов                                                  в соответствии с классификацией доходов бюджетов Российской Федерации</t>
  </si>
  <si>
    <t>000 2 02 03998 02 0000 151</t>
  </si>
  <si>
    <t>Единые субвенции бюджетам субъектов Российской Федерации</t>
  </si>
  <si>
    <t>000 2 03 02000 02 0000 180</t>
  </si>
  <si>
    <t xml:space="preserve">Безвозмездные поступления от государственных (муниципальных) организаций в бюджеты субъектов  Российской Федерации  
</t>
  </si>
  <si>
    <t xml:space="preserve">000 2 03 02030 02 0000 180
</t>
  </si>
  <si>
    <t>000 2 02 03020 02 0000 151</t>
  </si>
  <si>
    <t>000 2 02 04002 02 0000 151</t>
  </si>
  <si>
    <t>000 2 02 04001 02 0000 151</t>
  </si>
  <si>
    <t>000 2 03 02060 02 0000 180</t>
  </si>
  <si>
    <t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</si>
  <si>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000 2 02 03007 02 0000 151</t>
  </si>
  <si>
    <t xml:space="preserve">000 2 02 02173 02 0000 151
</t>
  </si>
  <si>
    <t xml:space="preserve">Субсидии бюджетам субъектов Российской Федерации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</si>
  <si>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>000 2 02 04017 02 0000 151</t>
  </si>
  <si>
    <t>000 2 02 04055 02 0000 151</t>
  </si>
  <si>
    <t>Межбюджетные трансферты, передаваемые бюджетам субъектов Российской Федерации на финансовое обеспечение закупок антивирусных препаратов для профилактики и лечения лиц, инфицированных вирусами иммунодефицита человека и гепатитов B и C</t>
  </si>
  <si>
    <t>000 2 02 03122 02 0000 151</t>
  </si>
  <si>
    <t>Субвенции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</si>
  <si>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Приложение 4</t>
  </si>
  <si>
    <t>Итого</t>
  </si>
  <si>
    <t>Субвенции бюджетам субъектов Российской Федерации на составление (изменение) списков кандидатов в присяжные заседатели федеральных судов общей юрисдикции в Российской Федерации</t>
  </si>
  <si>
    <t>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</si>
  <si>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Субвенции бюджетам субъектов Российской Федерации на государственные единовременные пособия и ежемесячные денежные компенсации гражданам при возникновении поствакцинальных осложнений
</t>
  </si>
  <si>
    <t xml:space="preserve">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
</t>
  </si>
  <si>
    <t xml:space="preserve">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
</t>
  </si>
  <si>
    <t>Межбюджетные трансферты, передаваемые бюджетам субъектов Российской Федерации на осуществление отдельных полномочий в области обеспечения лекарственными препаратами, а также специализированными продуктами лечебного питания</t>
  </si>
  <si>
    <t xml:space="preserve">Безвозмездные поступления в бюджеты субъектов Российской Федерации от государственной корпорации - Фонда содействия реформированию жилищно - коммунального хозяйства на обеспечение мероприятий по капитальному ремонту многоквартирных домов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</si>
</sst>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Times New Roman"/>
      <family val="2"/>
      <charset val="204"/>
    </font>
    <font>
      <sz val="10"/>
      <name val="Arial"/>
      <family val="2"/>
      <charset val="204"/>
    </font>
    <font>
      <sz val="12"/>
      <name val="Times New Roman"/>
      <family val="2"/>
      <charset val="204"/>
    </font>
    <font>
      <sz val="11"/>
      <name val="Times New Roman"/>
      <family val="2"/>
      <charset val="204"/>
    </font>
    <font>
      <b/>
      <sz val="14"/>
      <name val="Times New Roman"/>
      <family val="2"/>
      <charset val="204"/>
    </font>
    <font>
      <sz val="8"/>
      <name val="Times New Roman"/>
      <family val="2"/>
      <charset val="204"/>
    </font>
    <font>
      <b/>
      <sz val="12"/>
      <name val="Times New Roman"/>
      <family val="2"/>
      <charset val="204"/>
    </font>
    <font>
      <i/>
      <sz val="12"/>
      <name val="Times New Roman"/>
      <family val="2"/>
      <charset val="204"/>
    </font>
    <font>
      <sz val="12"/>
      <color indexed="8"/>
      <name val="Times New Roman"/>
      <family val="2"/>
      <charset val="204"/>
    </font>
    <font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2" fillId="0" borderId="0" xfId="0" applyFont="1" applyFill="1" applyAlignment="1"/>
    <xf numFmtId="0" fontId="5" fillId="0" borderId="0" xfId="0" applyFont="1" applyFill="1"/>
    <xf numFmtId="0" fontId="3" fillId="0" borderId="0" xfId="0" applyFont="1" applyFill="1" applyBorder="1"/>
    <xf numFmtId="0" fontId="3" fillId="0" borderId="0" xfId="0" applyFont="1" applyFill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3" fontId="6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3" fontId="2" fillId="0" borderId="1" xfId="0" applyNumberFormat="1" applyFont="1" applyFill="1" applyBorder="1" applyAlignment="1">
      <alignment horizontal="right"/>
    </xf>
    <xf numFmtId="0" fontId="7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/>
    </xf>
    <xf numFmtId="0" fontId="8" fillId="0" borderId="1" xfId="0" applyFont="1" applyFill="1" applyBorder="1" applyAlignment="1">
      <alignment wrapText="1"/>
    </xf>
    <xf numFmtId="3" fontId="6" fillId="0" borderId="1" xfId="0" applyNumberFormat="1" applyFont="1" applyFill="1" applyBorder="1" applyAlignment="1">
      <alignment horizontal="right"/>
    </xf>
    <xf numFmtId="0" fontId="7" fillId="0" borderId="1" xfId="0" applyFont="1" applyFill="1" applyBorder="1" applyAlignment="1">
      <alignment vertical="top" wrapText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2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right"/>
    </xf>
    <xf numFmtId="0" fontId="8" fillId="0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vertical="top" wrapText="1"/>
    </xf>
    <xf numFmtId="0" fontId="7" fillId="3" borderId="1" xfId="0" applyFont="1" applyFill="1" applyBorder="1" applyAlignment="1">
      <alignment horizontal="left" vertical="top" wrapText="1"/>
    </xf>
    <xf numFmtId="0" fontId="7" fillId="3" borderId="3" xfId="0" applyFont="1" applyFill="1" applyBorder="1" applyAlignment="1">
      <alignment horizontal="left" vertical="top" wrapText="1"/>
    </xf>
    <xf numFmtId="3" fontId="7" fillId="3" borderId="1" xfId="0" applyNumberFormat="1" applyFont="1" applyFill="1" applyBorder="1" applyAlignment="1">
      <alignment horizontal="right"/>
    </xf>
    <xf numFmtId="0" fontId="9" fillId="3" borderId="1" xfId="0" applyFont="1" applyFill="1" applyBorder="1" applyAlignment="1">
      <alignment horizontal="left" vertical="top" wrapText="1"/>
    </xf>
    <xf numFmtId="3" fontId="6" fillId="3" borderId="1" xfId="0" applyNumberFormat="1" applyFont="1" applyFill="1" applyBorder="1" applyAlignment="1">
      <alignment horizontal="right"/>
    </xf>
    <xf numFmtId="3" fontId="6" fillId="3" borderId="1" xfId="0" applyNumberFormat="1" applyFont="1" applyFill="1" applyBorder="1" applyAlignment="1">
      <alignment horizontal="right" wrapText="1"/>
    </xf>
    <xf numFmtId="3" fontId="2" fillId="3" borderId="1" xfId="0" applyNumberFormat="1" applyFont="1" applyFill="1" applyBorder="1" applyAlignment="1">
      <alignment horizontal="right"/>
    </xf>
    <xf numFmtId="3" fontId="9" fillId="3" borderId="1" xfId="0" applyNumberFormat="1" applyFont="1" applyFill="1" applyBorder="1" applyAlignment="1">
      <alignment horizontal="right"/>
    </xf>
    <xf numFmtId="0" fontId="10" fillId="3" borderId="0" xfId="0" applyFont="1" applyFill="1" applyAlignment="1">
      <alignment wrapText="1"/>
    </xf>
    <xf numFmtId="0" fontId="6" fillId="0" borderId="2" xfId="0" applyFont="1" applyFill="1" applyBorder="1" applyAlignment="1">
      <alignment horizontal="left"/>
    </xf>
    <xf numFmtId="0" fontId="6" fillId="0" borderId="3" xfId="0" applyFont="1" applyFill="1" applyBorder="1" applyAlignment="1">
      <alignment horizontal="left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2" fillId="0" borderId="0" xfId="0" applyFont="1" applyFill="1" applyAlignment="1">
      <alignment horizontal="right"/>
    </xf>
    <xf numFmtId="3" fontId="7" fillId="0" borderId="1" xfId="0" applyNumberFormat="1" applyFont="1" applyFill="1" applyBorder="1" applyAlignment="1">
      <alignment horizontal="right"/>
    </xf>
    <xf numFmtId="3" fontId="2" fillId="0" borderId="1" xfId="0" applyNumberFormat="1" applyFont="1" applyFill="1" applyBorder="1" applyAlignment="1">
      <alignment horizontal="right" wrapText="1"/>
    </xf>
    <xf numFmtId="3" fontId="7" fillId="3" borderId="1" xfId="0" applyNumberFormat="1" applyFont="1" applyFill="1" applyBorder="1" applyAlignment="1"/>
    <xf numFmtId="3" fontId="9" fillId="3" borderId="1" xfId="0" applyNumberFormat="1" applyFont="1" applyFill="1" applyBorder="1" applyAlignment="1"/>
  </cellXfs>
  <cellStyles count="2">
    <cellStyle name="Обычный" xfId="0" builtinId="0"/>
    <cellStyle name="Обычный_Tmp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4"/>
  <sheetViews>
    <sheetView tabSelected="1" view="pageBreakPreview" topLeftCell="A87" zoomScaleNormal="100" zoomScaleSheetLayoutView="100" workbookViewId="0">
      <selection activeCell="E83" sqref="E83"/>
    </sheetView>
  </sheetViews>
  <sheetFormatPr defaultColWidth="9.140625" defaultRowHeight="15.75" x14ac:dyDescent="0.25"/>
  <cols>
    <col min="1" max="1" width="1" style="2" customWidth="1"/>
    <col min="2" max="2" width="27.85546875" style="1" customWidth="1"/>
    <col min="3" max="3" width="51.85546875" style="3" customWidth="1"/>
    <col min="4" max="4" width="20.42578125" style="2" customWidth="1"/>
    <col min="5" max="5" width="21.140625" style="2" customWidth="1"/>
    <col min="6" max="6" width="29.5703125" style="2" customWidth="1"/>
    <col min="7" max="16384" width="9.140625" style="2"/>
  </cols>
  <sheetData>
    <row r="1" spans="1:5" x14ac:dyDescent="0.25">
      <c r="B1" s="37" t="s">
        <v>172</v>
      </c>
      <c r="C1" s="37"/>
      <c r="D1" s="37"/>
      <c r="E1" s="37"/>
    </row>
    <row r="2" spans="1:5" x14ac:dyDescent="0.25">
      <c r="B2" s="37" t="s">
        <v>149</v>
      </c>
      <c r="C2" s="37"/>
      <c r="D2" s="37"/>
      <c r="E2" s="37"/>
    </row>
    <row r="3" spans="1:5" x14ac:dyDescent="0.25">
      <c r="B3" s="37" t="s">
        <v>150</v>
      </c>
      <c r="C3" s="37"/>
      <c r="D3" s="37"/>
      <c r="E3" s="37"/>
    </row>
    <row r="4" spans="1:5" x14ac:dyDescent="0.25">
      <c r="C4" s="20"/>
    </row>
    <row r="5" spans="1:5" ht="42.75" customHeight="1" x14ac:dyDescent="0.3">
      <c r="B5" s="35" t="s">
        <v>153</v>
      </c>
      <c r="C5" s="35"/>
      <c r="D5" s="35"/>
      <c r="E5" s="35"/>
    </row>
    <row r="6" spans="1:5" ht="18.75" x14ac:dyDescent="0.3">
      <c r="B6" s="36"/>
      <c r="C6" s="36"/>
      <c r="D6" s="36"/>
      <c r="E6" s="36"/>
    </row>
    <row r="7" spans="1:5" ht="31.5" x14ac:dyDescent="0.25">
      <c r="A7" s="4"/>
      <c r="B7" s="7" t="s">
        <v>0</v>
      </c>
      <c r="C7" s="7" t="s">
        <v>1</v>
      </c>
      <c r="D7" s="8" t="s">
        <v>151</v>
      </c>
      <c r="E7" s="8" t="s">
        <v>152</v>
      </c>
    </row>
    <row r="8" spans="1:5" x14ac:dyDescent="0.25">
      <c r="B8" s="9" t="s">
        <v>2</v>
      </c>
      <c r="C8" s="9" t="s">
        <v>3</v>
      </c>
      <c r="D8" s="10">
        <f>SUM(D9+D13+D15+D17+D21+D23+D25+D34+D38+D41+D44+D47)</f>
        <v>47105465000</v>
      </c>
      <c r="E8" s="10">
        <f>SUM(E9+E13+E15+E17+E21+E23+E25+E34+E38+E41+E44+E47)</f>
        <v>50406183000</v>
      </c>
    </row>
    <row r="9" spans="1:5" x14ac:dyDescent="0.25">
      <c r="B9" s="9" t="s">
        <v>65</v>
      </c>
      <c r="C9" s="9" t="s">
        <v>4</v>
      </c>
      <c r="D9" s="10">
        <f>D10+D12</f>
        <v>25531400000</v>
      </c>
      <c r="E9" s="10">
        <f>E10+E12</f>
        <v>27794800000</v>
      </c>
    </row>
    <row r="10" spans="1:5" x14ac:dyDescent="0.25">
      <c r="B10" s="11" t="s">
        <v>66</v>
      </c>
      <c r="C10" s="11" t="s">
        <v>5</v>
      </c>
      <c r="D10" s="12">
        <f>D11</f>
        <v>11292200000</v>
      </c>
      <c r="E10" s="12">
        <f>E11</f>
        <v>12003600000</v>
      </c>
    </row>
    <row r="11" spans="1:5" ht="34.5" customHeight="1" x14ac:dyDescent="0.25">
      <c r="B11" s="13" t="s">
        <v>64</v>
      </c>
      <c r="C11" s="13" t="s">
        <v>6</v>
      </c>
      <c r="D11" s="38">
        <v>11292200000</v>
      </c>
      <c r="E11" s="38">
        <v>12003600000</v>
      </c>
    </row>
    <row r="12" spans="1:5" ht="18" customHeight="1" x14ac:dyDescent="0.25">
      <c r="B12" s="11" t="s">
        <v>63</v>
      </c>
      <c r="C12" s="11" t="s">
        <v>7</v>
      </c>
      <c r="D12" s="12">
        <v>14239200000</v>
      </c>
      <c r="E12" s="12">
        <v>15791200000</v>
      </c>
    </row>
    <row r="13" spans="1:5" ht="35.25" customHeight="1" x14ac:dyDescent="0.25">
      <c r="B13" s="9" t="s">
        <v>8</v>
      </c>
      <c r="C13" s="9" t="s">
        <v>9</v>
      </c>
      <c r="D13" s="10">
        <f>D14</f>
        <v>12177600000</v>
      </c>
      <c r="E13" s="10">
        <f>E14</f>
        <v>12549100000</v>
      </c>
    </row>
    <row r="14" spans="1:5" ht="48.75" customHeight="1" x14ac:dyDescent="0.25">
      <c r="B14" s="11" t="s">
        <v>10</v>
      </c>
      <c r="C14" s="11" t="s">
        <v>11</v>
      </c>
      <c r="D14" s="12">
        <v>12177600000</v>
      </c>
      <c r="E14" s="12">
        <v>12549100000</v>
      </c>
    </row>
    <row r="15" spans="1:5" ht="18" customHeight="1" x14ac:dyDescent="0.25">
      <c r="B15" s="9" t="s">
        <v>61</v>
      </c>
      <c r="C15" s="9" t="s">
        <v>12</v>
      </c>
      <c r="D15" s="10">
        <f>D16</f>
        <v>1904241000</v>
      </c>
      <c r="E15" s="10">
        <f>E16</f>
        <v>2056767000</v>
      </c>
    </row>
    <row r="16" spans="1:5" ht="35.25" customHeight="1" x14ac:dyDescent="0.25">
      <c r="B16" s="11" t="s">
        <v>62</v>
      </c>
      <c r="C16" s="11" t="s">
        <v>13</v>
      </c>
      <c r="D16" s="12">
        <v>1904241000</v>
      </c>
      <c r="E16" s="12">
        <v>2056767000</v>
      </c>
    </row>
    <row r="17" spans="2:5" ht="17.25" customHeight="1" x14ac:dyDescent="0.25">
      <c r="B17" s="9" t="s">
        <v>56</v>
      </c>
      <c r="C17" s="9" t="s">
        <v>14</v>
      </c>
      <c r="D17" s="10">
        <f>SUM(D18:D20)</f>
        <v>6962948000</v>
      </c>
      <c r="E17" s="10">
        <f>SUM(E18:E20)</f>
        <v>7460748000</v>
      </c>
    </row>
    <row r="18" spans="2:5" ht="18" customHeight="1" x14ac:dyDescent="0.25">
      <c r="B18" s="11" t="s">
        <v>57</v>
      </c>
      <c r="C18" s="11" t="s">
        <v>15</v>
      </c>
      <c r="D18" s="12">
        <v>6134900000</v>
      </c>
      <c r="E18" s="12">
        <v>6622500000</v>
      </c>
    </row>
    <row r="19" spans="2:5" x14ac:dyDescent="0.25">
      <c r="B19" s="11" t="s">
        <v>58</v>
      </c>
      <c r="C19" s="11" t="s">
        <v>16</v>
      </c>
      <c r="D19" s="12">
        <v>826200000</v>
      </c>
      <c r="E19" s="12">
        <v>836400000</v>
      </c>
    </row>
    <row r="20" spans="2:5" x14ac:dyDescent="0.25">
      <c r="B20" s="11" t="s">
        <v>76</v>
      </c>
      <c r="C20" s="11" t="s">
        <v>77</v>
      </c>
      <c r="D20" s="12">
        <v>1848000</v>
      </c>
      <c r="E20" s="12">
        <v>1848000</v>
      </c>
    </row>
    <row r="21" spans="2:5" ht="34.5" customHeight="1" x14ac:dyDescent="0.25">
      <c r="B21" s="9" t="s">
        <v>59</v>
      </c>
      <c r="C21" s="9" t="s">
        <v>17</v>
      </c>
      <c r="D21" s="10">
        <f>D22</f>
        <v>4000000</v>
      </c>
      <c r="E21" s="10">
        <f>E22</f>
        <v>4000000</v>
      </c>
    </row>
    <row r="22" spans="2:5" x14ac:dyDescent="0.25">
      <c r="B22" s="11" t="s">
        <v>60</v>
      </c>
      <c r="C22" s="11" t="s">
        <v>18</v>
      </c>
      <c r="D22" s="12">
        <v>4000000</v>
      </c>
      <c r="E22" s="12">
        <v>4000000</v>
      </c>
    </row>
    <row r="23" spans="2:5" ht="16.5" customHeight="1" x14ac:dyDescent="0.25">
      <c r="B23" s="9" t="s">
        <v>19</v>
      </c>
      <c r="C23" s="9" t="s">
        <v>20</v>
      </c>
      <c r="D23" s="10">
        <f>D24</f>
        <v>37702000</v>
      </c>
      <c r="E23" s="10">
        <f>E24</f>
        <v>47700000</v>
      </c>
    </row>
    <row r="24" spans="2:5" ht="51" customHeight="1" x14ac:dyDescent="0.25">
      <c r="B24" s="11" t="s">
        <v>21</v>
      </c>
      <c r="C24" s="11" t="s">
        <v>22</v>
      </c>
      <c r="D24" s="12">
        <v>37702000</v>
      </c>
      <c r="E24" s="12">
        <v>47700000</v>
      </c>
    </row>
    <row r="25" spans="2:5" ht="50.25" customHeight="1" x14ac:dyDescent="0.25">
      <c r="B25" s="9" t="s">
        <v>23</v>
      </c>
      <c r="C25" s="9" t="s">
        <v>24</v>
      </c>
      <c r="D25" s="10">
        <f>SUM(D26,D27,D28,D32)</f>
        <v>65837000</v>
      </c>
      <c r="E25" s="10">
        <f>SUM(E26,E27,E28,E32)</f>
        <v>66958000</v>
      </c>
    </row>
    <row r="26" spans="2:5" ht="66" customHeight="1" x14ac:dyDescent="0.25">
      <c r="B26" s="11" t="s">
        <v>55</v>
      </c>
      <c r="C26" s="11" t="s">
        <v>25</v>
      </c>
      <c r="D26" s="12">
        <v>1358000</v>
      </c>
      <c r="E26" s="12">
        <v>1509000</v>
      </c>
    </row>
    <row r="27" spans="2:5" ht="51" customHeight="1" x14ac:dyDescent="0.25">
      <c r="B27" s="11" t="s">
        <v>54</v>
      </c>
      <c r="C27" s="11" t="s">
        <v>26</v>
      </c>
      <c r="D27" s="12">
        <v>30000000</v>
      </c>
      <c r="E27" s="12">
        <v>30000000</v>
      </c>
    </row>
    <row r="28" spans="2:5" ht="114" customHeight="1" x14ac:dyDescent="0.25">
      <c r="B28" s="11" t="s">
        <v>27</v>
      </c>
      <c r="C28" s="11" t="s">
        <v>67</v>
      </c>
      <c r="D28" s="12">
        <f>SUM(D29:D31)</f>
        <v>26780000</v>
      </c>
      <c r="E28" s="12">
        <f>SUM(E29:E31)</f>
        <v>26980000</v>
      </c>
    </row>
    <row r="29" spans="2:5" ht="111.75" customHeight="1" x14ac:dyDescent="0.25">
      <c r="B29" s="13" t="s">
        <v>53</v>
      </c>
      <c r="C29" s="13" t="s">
        <v>68</v>
      </c>
      <c r="D29" s="38">
        <v>13560000</v>
      </c>
      <c r="E29" s="38">
        <v>13560000</v>
      </c>
    </row>
    <row r="30" spans="2:5" ht="149.25" customHeight="1" x14ac:dyDescent="0.25">
      <c r="B30" s="13" t="s">
        <v>80</v>
      </c>
      <c r="C30" s="13" t="s">
        <v>79</v>
      </c>
      <c r="D30" s="38">
        <v>1120000</v>
      </c>
      <c r="E30" s="38">
        <v>1120000</v>
      </c>
    </row>
    <row r="31" spans="2:5" ht="113.25" customHeight="1" x14ac:dyDescent="0.25">
      <c r="B31" s="13" t="s">
        <v>52</v>
      </c>
      <c r="C31" s="13" t="s">
        <v>69</v>
      </c>
      <c r="D31" s="38">
        <v>12100000</v>
      </c>
      <c r="E31" s="38">
        <v>12300000</v>
      </c>
    </row>
    <row r="32" spans="2:5" ht="31.5" x14ac:dyDescent="0.25">
      <c r="B32" s="11" t="s">
        <v>28</v>
      </c>
      <c r="C32" s="11" t="s">
        <v>29</v>
      </c>
      <c r="D32" s="12">
        <f>D33</f>
        <v>7699000</v>
      </c>
      <c r="E32" s="12">
        <f>E33</f>
        <v>8469000</v>
      </c>
    </row>
    <row r="33" spans="2:6" ht="67.5" customHeight="1" x14ac:dyDescent="0.25">
      <c r="B33" s="13" t="s">
        <v>51</v>
      </c>
      <c r="C33" s="13" t="s">
        <v>30</v>
      </c>
      <c r="D33" s="38">
        <v>7699000</v>
      </c>
      <c r="E33" s="38">
        <v>8469000</v>
      </c>
    </row>
    <row r="34" spans="2:6" ht="23.25" customHeight="1" x14ac:dyDescent="0.25">
      <c r="B34" s="9" t="s">
        <v>31</v>
      </c>
      <c r="C34" s="9" t="s">
        <v>32</v>
      </c>
      <c r="D34" s="10">
        <f>SUM(D35:D37)</f>
        <v>88185000</v>
      </c>
      <c r="E34" s="10">
        <f>SUM(E35:E37)</f>
        <v>92558000</v>
      </c>
    </row>
    <row r="35" spans="2:6" ht="31.5" x14ac:dyDescent="0.25">
      <c r="B35" s="11" t="s">
        <v>50</v>
      </c>
      <c r="C35" s="11" t="s">
        <v>33</v>
      </c>
      <c r="D35" s="12">
        <v>71685000</v>
      </c>
      <c r="E35" s="12">
        <v>76058000</v>
      </c>
    </row>
    <row r="36" spans="2:6" x14ac:dyDescent="0.25">
      <c r="B36" s="11" t="s">
        <v>75</v>
      </c>
      <c r="C36" s="11" t="s">
        <v>34</v>
      </c>
      <c r="D36" s="12">
        <v>400000</v>
      </c>
      <c r="E36" s="12">
        <v>400000</v>
      </c>
    </row>
    <row r="37" spans="2:6" x14ac:dyDescent="0.25">
      <c r="B37" s="11" t="s">
        <v>49</v>
      </c>
      <c r="C37" s="11" t="s">
        <v>35</v>
      </c>
      <c r="D37" s="12">
        <v>16100000</v>
      </c>
      <c r="E37" s="12">
        <v>16100000</v>
      </c>
    </row>
    <row r="38" spans="2:6" ht="35.25" customHeight="1" x14ac:dyDescent="0.25">
      <c r="B38" s="9" t="s">
        <v>36</v>
      </c>
      <c r="C38" s="9" t="s">
        <v>72</v>
      </c>
      <c r="D38" s="10">
        <f>SUM(D39:D40)</f>
        <v>43300000</v>
      </c>
      <c r="E38" s="10">
        <f>SUM(E39:E40)</f>
        <v>43300000</v>
      </c>
    </row>
    <row r="39" spans="2:6" ht="49.5" customHeight="1" x14ac:dyDescent="0.25">
      <c r="B39" s="14" t="s">
        <v>73</v>
      </c>
      <c r="C39" s="15" t="s">
        <v>74</v>
      </c>
      <c r="D39" s="12">
        <v>19900000</v>
      </c>
      <c r="E39" s="12">
        <v>19900000</v>
      </c>
      <c r="F39" s="6"/>
    </row>
    <row r="40" spans="2:6" ht="31.5" x14ac:dyDescent="0.25">
      <c r="B40" s="14" t="s">
        <v>81</v>
      </c>
      <c r="C40" s="21" t="s">
        <v>78</v>
      </c>
      <c r="D40" s="12">
        <v>23400000</v>
      </c>
      <c r="E40" s="12">
        <v>23400000</v>
      </c>
      <c r="F40" s="6"/>
    </row>
    <row r="41" spans="2:6" ht="31.5" x14ac:dyDescent="0.25">
      <c r="B41" s="9" t="s">
        <v>37</v>
      </c>
      <c r="C41" s="9" t="s">
        <v>38</v>
      </c>
      <c r="D41" s="10">
        <f>SUM(D42,D43)</f>
        <v>7500000</v>
      </c>
      <c r="E41" s="10">
        <f>SUM(E42,E43)</f>
        <v>7500000</v>
      </c>
    </row>
    <row r="42" spans="2:6" ht="97.5" customHeight="1" x14ac:dyDescent="0.25">
      <c r="B42" s="11" t="s">
        <v>39</v>
      </c>
      <c r="C42" s="11" t="s">
        <v>70</v>
      </c>
      <c r="D42" s="12">
        <v>7000000</v>
      </c>
      <c r="E42" s="12">
        <v>7000000</v>
      </c>
    </row>
    <row r="43" spans="2:6" ht="65.25" customHeight="1" x14ac:dyDescent="0.25">
      <c r="B43" s="11" t="s">
        <v>40</v>
      </c>
      <c r="C43" s="11" t="s">
        <v>71</v>
      </c>
      <c r="D43" s="12">
        <v>500000</v>
      </c>
      <c r="E43" s="12">
        <v>500000</v>
      </c>
    </row>
    <row r="44" spans="2:6" ht="18.75" customHeight="1" x14ac:dyDescent="0.25">
      <c r="B44" s="9" t="s">
        <v>41</v>
      </c>
      <c r="C44" s="9" t="s">
        <v>42</v>
      </c>
      <c r="D44" s="10">
        <f>SUM(D45:D46)</f>
        <v>278252000</v>
      </c>
      <c r="E44" s="10">
        <f>SUM(E45:E46)</f>
        <v>278252000</v>
      </c>
    </row>
    <row r="45" spans="2:6" ht="48.75" customHeight="1" x14ac:dyDescent="0.25">
      <c r="B45" s="11" t="s">
        <v>82</v>
      </c>
      <c r="C45" s="11" t="s">
        <v>83</v>
      </c>
      <c r="D45" s="39">
        <v>250000000</v>
      </c>
      <c r="E45" s="39">
        <v>250000000</v>
      </c>
    </row>
    <row r="46" spans="2:6" ht="66" customHeight="1" x14ac:dyDescent="0.25">
      <c r="B46" s="11" t="s">
        <v>43</v>
      </c>
      <c r="C46" s="11" t="s">
        <v>44</v>
      </c>
      <c r="D46" s="30">
        <v>28252000</v>
      </c>
      <c r="E46" s="30">
        <v>28252000</v>
      </c>
    </row>
    <row r="47" spans="2:6" ht="18" customHeight="1" x14ac:dyDescent="0.25">
      <c r="B47" s="9" t="s">
        <v>45</v>
      </c>
      <c r="C47" s="9" t="s">
        <v>46</v>
      </c>
      <c r="D47" s="10">
        <f>D48</f>
        <v>4500000</v>
      </c>
      <c r="E47" s="10">
        <f>E48</f>
        <v>4500000</v>
      </c>
    </row>
    <row r="48" spans="2:6" ht="34.5" customHeight="1" x14ac:dyDescent="0.25">
      <c r="B48" s="11" t="s">
        <v>47</v>
      </c>
      <c r="C48" s="11" t="s">
        <v>48</v>
      </c>
      <c r="D48" s="12">
        <v>4500000</v>
      </c>
      <c r="E48" s="12">
        <v>4500000</v>
      </c>
    </row>
    <row r="49" spans="1:5" ht="17.25" customHeight="1" x14ac:dyDescent="0.25">
      <c r="A49" s="5"/>
      <c r="B49" s="9" t="s">
        <v>84</v>
      </c>
      <c r="C49" s="9" t="s">
        <v>85</v>
      </c>
      <c r="D49" s="28">
        <f>SUM(D50)</f>
        <v>2971700568</v>
      </c>
      <c r="E49" s="28">
        <f>SUM(E50)</f>
        <v>2702817120</v>
      </c>
    </row>
    <row r="50" spans="1:5" ht="35.25" customHeight="1" x14ac:dyDescent="0.25">
      <c r="A50" s="5"/>
      <c r="B50" s="9" t="s">
        <v>86</v>
      </c>
      <c r="C50" s="9" t="s">
        <v>87</v>
      </c>
      <c r="D50" s="29">
        <f>SUM(D51,D54,D60,D85,D91)</f>
        <v>2971700568</v>
      </c>
      <c r="E50" s="29">
        <f>SUM(E51,E54,E60,E85,E91)</f>
        <v>2702817120</v>
      </c>
    </row>
    <row r="51" spans="1:5" ht="34.5" hidden="1" customHeight="1" x14ac:dyDescent="0.25">
      <c r="A51" s="5"/>
      <c r="B51" s="9" t="s">
        <v>88</v>
      </c>
      <c r="C51" s="9" t="s">
        <v>89</v>
      </c>
      <c r="D51" s="28">
        <f>D52+D53</f>
        <v>0</v>
      </c>
      <c r="E51" s="28">
        <f>E52+E53</f>
        <v>0</v>
      </c>
    </row>
    <row r="52" spans="1:5" ht="51" hidden="1" customHeight="1" x14ac:dyDescent="0.25">
      <c r="A52" s="5"/>
      <c r="B52" s="13" t="s">
        <v>90</v>
      </c>
      <c r="C52" s="13" t="s">
        <v>91</v>
      </c>
      <c r="D52" s="30"/>
      <c r="E52" s="30"/>
    </row>
    <row r="53" spans="1:5" ht="50.25" hidden="1" customHeight="1" x14ac:dyDescent="0.25">
      <c r="A53" s="5"/>
      <c r="B53" s="13" t="s">
        <v>92</v>
      </c>
      <c r="C53" s="13" t="s">
        <v>93</v>
      </c>
      <c r="D53" s="30"/>
      <c r="E53" s="30"/>
    </row>
    <row r="54" spans="1:5" ht="49.5" customHeight="1" x14ac:dyDescent="0.25">
      <c r="A54" s="5"/>
      <c r="B54" s="9" t="s">
        <v>94</v>
      </c>
      <c r="C54" s="9" t="s">
        <v>95</v>
      </c>
      <c r="D54" s="28">
        <f>SUM(D55:D59)</f>
        <v>33989200</v>
      </c>
      <c r="E54" s="28">
        <f>SUM(E55:E59)</f>
        <v>25610100</v>
      </c>
    </row>
    <row r="55" spans="1:5" ht="35.25" hidden="1" customHeight="1" x14ac:dyDescent="0.25">
      <c r="A55" s="5"/>
      <c r="B55" s="13" t="s">
        <v>96</v>
      </c>
      <c r="C55" s="13" t="s">
        <v>97</v>
      </c>
      <c r="D55" s="26"/>
      <c r="E55" s="26"/>
    </row>
    <row r="56" spans="1:5" ht="48.75" hidden="1" customHeight="1" x14ac:dyDescent="0.25">
      <c r="A56" s="5"/>
      <c r="B56" s="13" t="s">
        <v>147</v>
      </c>
      <c r="C56" s="13" t="s">
        <v>148</v>
      </c>
      <c r="D56" s="26"/>
      <c r="E56" s="26"/>
    </row>
    <row r="57" spans="1:5" ht="83.25" customHeight="1" x14ac:dyDescent="0.25">
      <c r="A57" s="5"/>
      <c r="B57" s="13" t="s">
        <v>143</v>
      </c>
      <c r="C57" s="17" t="s">
        <v>144</v>
      </c>
      <c r="D57" s="26">
        <v>9598700</v>
      </c>
      <c r="E57" s="26"/>
    </row>
    <row r="58" spans="1:5" ht="80.25" hidden="1" customHeight="1" x14ac:dyDescent="0.25">
      <c r="A58" s="5"/>
      <c r="B58" s="22" t="s">
        <v>145</v>
      </c>
      <c r="C58" s="23" t="s">
        <v>146</v>
      </c>
      <c r="D58" s="26"/>
      <c r="E58" s="26"/>
    </row>
    <row r="59" spans="1:5" ht="96" customHeight="1" x14ac:dyDescent="0.25">
      <c r="A59" s="5"/>
      <c r="B59" s="22" t="s">
        <v>165</v>
      </c>
      <c r="C59" s="23" t="s">
        <v>166</v>
      </c>
      <c r="D59" s="26">
        <v>24390500</v>
      </c>
      <c r="E59" s="26">
        <v>25610100</v>
      </c>
    </row>
    <row r="60" spans="1:5" ht="35.25" customHeight="1" x14ac:dyDescent="0.25">
      <c r="A60" s="5"/>
      <c r="B60" s="9" t="s">
        <v>98</v>
      </c>
      <c r="C60" s="9" t="s">
        <v>99</v>
      </c>
      <c r="D60" s="29">
        <f>SUM(D61:D84)</f>
        <v>2507944900</v>
      </c>
      <c r="E60" s="29">
        <f>SUM(E61:E84)</f>
        <v>2518680300</v>
      </c>
    </row>
    <row r="61" spans="1:5" ht="51" customHeight="1" x14ac:dyDescent="0.25">
      <c r="A61" s="5"/>
      <c r="B61" s="13" t="s">
        <v>100</v>
      </c>
      <c r="C61" s="13" t="s">
        <v>101</v>
      </c>
      <c r="D61" s="26">
        <v>1271145400</v>
      </c>
      <c r="E61" s="26">
        <v>1283607100</v>
      </c>
    </row>
    <row r="62" spans="1:5" ht="51.75" hidden="1" customHeight="1" x14ac:dyDescent="0.25">
      <c r="A62" s="5"/>
      <c r="B62" s="13" t="s">
        <v>102</v>
      </c>
      <c r="C62" s="13" t="s">
        <v>103</v>
      </c>
      <c r="D62" s="26"/>
      <c r="E62" s="26"/>
    </row>
    <row r="63" spans="1:5" ht="98.25" customHeight="1" x14ac:dyDescent="0.25">
      <c r="A63" s="5"/>
      <c r="B63" s="13" t="s">
        <v>104</v>
      </c>
      <c r="C63" s="13" t="s">
        <v>175</v>
      </c>
      <c r="D63" s="26">
        <v>98424000</v>
      </c>
      <c r="E63" s="26">
        <v>103443200</v>
      </c>
    </row>
    <row r="64" spans="1:5" ht="50.25" hidden="1" customHeight="1" x14ac:dyDescent="0.25">
      <c r="A64" s="5"/>
      <c r="B64" s="13" t="s">
        <v>105</v>
      </c>
      <c r="C64" s="13" t="s">
        <v>106</v>
      </c>
      <c r="D64" s="26"/>
      <c r="E64" s="26"/>
    </row>
    <row r="65" spans="1:5" ht="50.25" hidden="1" customHeight="1" x14ac:dyDescent="0.25">
      <c r="A65" s="5"/>
      <c r="B65" s="13" t="s">
        <v>107</v>
      </c>
      <c r="C65" s="13" t="s">
        <v>108</v>
      </c>
      <c r="D65" s="26"/>
      <c r="E65" s="26"/>
    </row>
    <row r="66" spans="1:5" ht="68.25" customHeight="1" x14ac:dyDescent="0.25">
      <c r="A66" s="5"/>
      <c r="B66" s="13" t="s">
        <v>164</v>
      </c>
      <c r="C66" s="13" t="s">
        <v>174</v>
      </c>
      <c r="D66" s="26"/>
      <c r="E66" s="26">
        <v>1160000</v>
      </c>
    </row>
    <row r="67" spans="1:5" ht="204" hidden="1" customHeight="1" x14ac:dyDescent="0.25">
      <c r="A67" s="5"/>
      <c r="B67" s="13" t="s">
        <v>109</v>
      </c>
      <c r="C67" s="13" t="s">
        <v>140</v>
      </c>
      <c r="D67" s="26"/>
      <c r="E67" s="26"/>
    </row>
    <row r="68" spans="1:5" ht="85.5" customHeight="1" x14ac:dyDescent="0.25">
      <c r="A68" s="5"/>
      <c r="B68" s="13" t="s">
        <v>110</v>
      </c>
      <c r="C68" s="13" t="s">
        <v>176</v>
      </c>
      <c r="D68" s="26">
        <v>158000</v>
      </c>
      <c r="E68" s="26">
        <v>158000</v>
      </c>
    </row>
    <row r="69" spans="1:5" ht="82.5" customHeight="1" x14ac:dyDescent="0.25">
      <c r="A69" s="5"/>
      <c r="B69" s="13" t="s">
        <v>111</v>
      </c>
      <c r="C69" s="13" t="s">
        <v>177</v>
      </c>
      <c r="D69" s="26">
        <v>1457700</v>
      </c>
      <c r="E69" s="26">
        <v>1457700</v>
      </c>
    </row>
    <row r="70" spans="1:5" ht="66.75" customHeight="1" x14ac:dyDescent="0.25">
      <c r="A70" s="5"/>
      <c r="B70" s="13" t="s">
        <v>112</v>
      </c>
      <c r="C70" s="13" t="s">
        <v>113</v>
      </c>
      <c r="D70" s="26">
        <v>14040400</v>
      </c>
      <c r="E70" s="26">
        <v>14040400</v>
      </c>
    </row>
    <row r="71" spans="1:5" ht="52.5" hidden="1" customHeight="1" x14ac:dyDescent="0.25">
      <c r="A71" s="5"/>
      <c r="B71" s="13" t="s">
        <v>114</v>
      </c>
      <c r="C71" s="13" t="s">
        <v>115</v>
      </c>
      <c r="D71" s="26"/>
      <c r="E71" s="26"/>
    </row>
    <row r="72" spans="1:5" ht="50.25" hidden="1" customHeight="1" x14ac:dyDescent="0.25">
      <c r="A72" s="5"/>
      <c r="B72" s="13" t="s">
        <v>116</v>
      </c>
      <c r="C72" s="13" t="s">
        <v>117</v>
      </c>
      <c r="D72" s="26"/>
      <c r="E72" s="26"/>
    </row>
    <row r="73" spans="1:5" ht="64.5" customHeight="1" x14ac:dyDescent="0.25">
      <c r="A73" s="5"/>
      <c r="B73" s="13" t="s">
        <v>159</v>
      </c>
      <c r="C73" s="13" t="s">
        <v>118</v>
      </c>
      <c r="D73" s="26">
        <v>12478800</v>
      </c>
      <c r="E73" s="26">
        <v>13040400</v>
      </c>
    </row>
    <row r="74" spans="1:5" ht="67.5" customHeight="1" x14ac:dyDescent="0.25">
      <c r="A74" s="5"/>
      <c r="B74" s="13" t="s">
        <v>119</v>
      </c>
      <c r="C74" s="13" t="s">
        <v>178</v>
      </c>
      <c r="D74" s="26">
        <v>470448600</v>
      </c>
      <c r="E74" s="26">
        <v>476174500</v>
      </c>
    </row>
    <row r="75" spans="1:5" ht="84" hidden="1" customHeight="1" x14ac:dyDescent="0.25">
      <c r="A75" s="5"/>
      <c r="B75" s="13" t="s">
        <v>120</v>
      </c>
      <c r="C75" s="13" t="s">
        <v>121</v>
      </c>
      <c r="D75" s="26"/>
      <c r="E75" s="26"/>
    </row>
    <row r="76" spans="1:5" ht="101.25" hidden="1" customHeight="1" x14ac:dyDescent="0.25">
      <c r="A76" s="5"/>
      <c r="B76" s="13" t="s">
        <v>122</v>
      </c>
      <c r="C76" s="13" t="s">
        <v>139</v>
      </c>
      <c r="D76" s="26"/>
      <c r="E76" s="26"/>
    </row>
    <row r="77" spans="1:5" ht="98.25" customHeight="1" x14ac:dyDescent="0.25">
      <c r="A77" s="5"/>
      <c r="B77" s="13" t="s">
        <v>123</v>
      </c>
      <c r="C77" s="13" t="s">
        <v>124</v>
      </c>
      <c r="D77" s="26">
        <v>16817000</v>
      </c>
      <c r="E77" s="26">
        <v>17325700</v>
      </c>
    </row>
    <row r="78" spans="1:5" ht="66" hidden="1" customHeight="1" x14ac:dyDescent="0.25">
      <c r="A78" s="5"/>
      <c r="B78" s="13" t="s">
        <v>125</v>
      </c>
      <c r="C78" s="13" t="s">
        <v>141</v>
      </c>
      <c r="D78" s="26"/>
      <c r="E78" s="26"/>
    </row>
    <row r="79" spans="1:5" ht="114" hidden="1" customHeight="1" x14ac:dyDescent="0.25">
      <c r="A79" s="5"/>
      <c r="B79" s="13" t="s">
        <v>126</v>
      </c>
      <c r="C79" s="13" t="s">
        <v>127</v>
      </c>
      <c r="D79" s="26"/>
      <c r="E79" s="26"/>
    </row>
    <row r="80" spans="1:5" ht="131.25" hidden="1" customHeight="1" x14ac:dyDescent="0.25">
      <c r="A80" s="5"/>
      <c r="B80" s="13" t="s">
        <v>128</v>
      </c>
      <c r="C80" s="13" t="s">
        <v>142</v>
      </c>
      <c r="D80" s="26"/>
      <c r="E80" s="26"/>
    </row>
    <row r="81" spans="1:5" ht="114.75" customHeight="1" x14ac:dyDescent="0.25">
      <c r="A81" s="5"/>
      <c r="B81" s="13" t="s">
        <v>129</v>
      </c>
      <c r="C81" s="13" t="s">
        <v>130</v>
      </c>
      <c r="D81" s="26">
        <v>27347600</v>
      </c>
      <c r="E81" s="26">
        <v>27352100</v>
      </c>
    </row>
    <row r="82" spans="1:5" ht="81" hidden="1" customHeight="1" x14ac:dyDescent="0.25">
      <c r="A82" s="5"/>
      <c r="B82" s="13" t="s">
        <v>131</v>
      </c>
      <c r="C82" s="13" t="s">
        <v>132</v>
      </c>
      <c r="D82" s="31"/>
      <c r="E82" s="31"/>
    </row>
    <row r="83" spans="1:5" ht="111" customHeight="1" x14ac:dyDescent="0.25">
      <c r="A83" s="5"/>
      <c r="B83" s="24" t="s">
        <v>170</v>
      </c>
      <c r="C83" s="32" t="s">
        <v>171</v>
      </c>
      <c r="D83" s="26">
        <v>307148100</v>
      </c>
      <c r="E83" s="41">
        <v>321304000</v>
      </c>
    </row>
    <row r="84" spans="1:5" ht="36.75" customHeight="1" x14ac:dyDescent="0.25">
      <c r="A84" s="5"/>
      <c r="B84" s="24" t="s">
        <v>154</v>
      </c>
      <c r="C84" s="24" t="s">
        <v>155</v>
      </c>
      <c r="D84" s="31">
        <f>198394800+89886000+198500</f>
        <v>288479300</v>
      </c>
      <c r="E84" s="31">
        <f>169548300+89886000+182900</f>
        <v>259617200</v>
      </c>
    </row>
    <row r="85" spans="1:5" ht="18" customHeight="1" x14ac:dyDescent="0.25">
      <c r="A85" s="5"/>
      <c r="B85" s="18" t="s">
        <v>133</v>
      </c>
      <c r="C85" s="18" t="s">
        <v>134</v>
      </c>
      <c r="D85" s="28">
        <f>SUM(D86:D90)</f>
        <v>158526720</v>
      </c>
      <c r="E85" s="28">
        <f>SUM(E86:E90)</f>
        <v>158526720</v>
      </c>
    </row>
    <row r="86" spans="1:5" ht="66.75" customHeight="1" x14ac:dyDescent="0.25">
      <c r="A86" s="5"/>
      <c r="B86" s="13" t="s">
        <v>161</v>
      </c>
      <c r="C86" s="13" t="s">
        <v>135</v>
      </c>
      <c r="D86" s="26">
        <f>7920400</f>
        <v>7920400</v>
      </c>
      <c r="E86" s="26">
        <v>7920400</v>
      </c>
    </row>
    <row r="87" spans="1:5" ht="66.75" customHeight="1" x14ac:dyDescent="0.25">
      <c r="A87" s="5"/>
      <c r="B87" s="13" t="s">
        <v>160</v>
      </c>
      <c r="C87" s="13" t="s">
        <v>136</v>
      </c>
      <c r="D87" s="26">
        <f>2844176+140844</f>
        <v>2985020</v>
      </c>
      <c r="E87" s="26">
        <f>2844176+140844</f>
        <v>2985020</v>
      </c>
    </row>
    <row r="88" spans="1:5" ht="98.25" customHeight="1" x14ac:dyDescent="0.25">
      <c r="A88" s="5"/>
      <c r="B88" s="19" t="s">
        <v>167</v>
      </c>
      <c r="C88" s="13" t="s">
        <v>179</v>
      </c>
      <c r="D88" s="26">
        <v>93176100</v>
      </c>
      <c r="E88" s="26">
        <v>93176100</v>
      </c>
    </row>
    <row r="89" spans="1:5" ht="84.75" hidden="1" customHeight="1" x14ac:dyDescent="0.25">
      <c r="A89" s="5"/>
      <c r="B89" s="19" t="s">
        <v>137</v>
      </c>
      <c r="C89" s="13" t="s">
        <v>138</v>
      </c>
      <c r="D89" s="26"/>
      <c r="E89" s="26"/>
    </row>
    <row r="90" spans="1:5" ht="97.5" customHeight="1" x14ac:dyDescent="0.25">
      <c r="A90" s="5"/>
      <c r="B90" s="13" t="s">
        <v>168</v>
      </c>
      <c r="C90" s="13" t="s">
        <v>169</v>
      </c>
      <c r="D90" s="26">
        <v>54445200</v>
      </c>
      <c r="E90" s="26">
        <v>54445200</v>
      </c>
    </row>
    <row r="91" spans="1:5" ht="50.25" customHeight="1" x14ac:dyDescent="0.25">
      <c r="A91" s="5"/>
      <c r="B91" s="18" t="s">
        <v>156</v>
      </c>
      <c r="C91" s="18" t="s">
        <v>157</v>
      </c>
      <c r="D91" s="28">
        <f>SUM(D92,D93)</f>
        <v>271239748</v>
      </c>
      <c r="E91" s="28">
        <f>SUM(E92)</f>
        <v>0</v>
      </c>
    </row>
    <row r="92" spans="1:5" ht="98.25" customHeight="1" x14ac:dyDescent="0.25">
      <c r="A92" s="5"/>
      <c r="B92" s="24" t="s">
        <v>158</v>
      </c>
      <c r="C92" s="25" t="s">
        <v>180</v>
      </c>
      <c r="D92" s="40">
        <v>42107452</v>
      </c>
      <c r="E92" s="26"/>
    </row>
    <row r="93" spans="1:5" ht="127.5" customHeight="1" x14ac:dyDescent="0.25">
      <c r="A93" s="5"/>
      <c r="B93" s="27" t="s">
        <v>162</v>
      </c>
      <c r="C93" s="27" t="s">
        <v>163</v>
      </c>
      <c r="D93" s="26">
        <v>229132296</v>
      </c>
      <c r="E93" s="26"/>
    </row>
    <row r="94" spans="1:5" ht="19.5" customHeight="1" x14ac:dyDescent="0.25">
      <c r="A94" s="5"/>
      <c r="B94" s="33" t="s">
        <v>173</v>
      </c>
      <c r="C94" s="34"/>
      <c r="D94" s="16">
        <f>SUM(D8,D49)</f>
        <v>50077165568</v>
      </c>
      <c r="E94" s="16">
        <f>SUM(E8,E49)</f>
        <v>53109000120</v>
      </c>
    </row>
  </sheetData>
  <mergeCells count="6">
    <mergeCell ref="B94:C94"/>
    <mergeCell ref="B1:E1"/>
    <mergeCell ref="B2:E2"/>
    <mergeCell ref="B3:E3"/>
    <mergeCell ref="B5:E5"/>
    <mergeCell ref="B6:E6"/>
  </mergeCells>
  <phoneticPr fontId="0" type="noConversion"/>
  <printOptions horizontalCentered="1"/>
  <pageMargins left="1.0236220472440944" right="0.39370078740157483" top="0.47244094488188981" bottom="0.15748031496062992" header="0.15748031496062992" footer="0.15748031496062992"/>
  <pageSetup paperSize="9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В. Рачкова</dc:creator>
  <cp:lastModifiedBy>Никитина Ирина Сергеевна</cp:lastModifiedBy>
  <cp:lastPrinted>2013-10-29T09:47:39Z</cp:lastPrinted>
  <dcterms:created xsi:type="dcterms:W3CDTF">2010-10-13T08:18:32Z</dcterms:created>
  <dcterms:modified xsi:type="dcterms:W3CDTF">2013-10-29T09:49:18Z</dcterms:modified>
</cp:coreProperties>
</file>