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2120" windowHeight="8370"/>
  </bookViews>
  <sheets>
    <sheet name="Лист1" sheetId="1" r:id="rId1"/>
  </sheets>
  <externalReferences>
    <externalReference r:id="rId2"/>
  </externalReferences>
  <definedNames>
    <definedName name="_xlnm.Print_Titles" localSheetId="0">Лист1!$9:$9</definedName>
  </definedNames>
  <calcPr calcId="114210" fullCalcOnLoad="1"/>
</workbook>
</file>

<file path=xl/calcChain.xml><?xml version="1.0" encoding="utf-8"?>
<calcChain xmlns="http://schemas.openxmlformats.org/spreadsheetml/2006/main">
  <c r="D71" i="1"/>
  <c r="D35"/>
  <c r="D19"/>
  <c r="D10"/>
  <c r="D22"/>
  <c r="D26"/>
  <c r="D36"/>
  <c r="D42"/>
  <c r="D49"/>
  <c r="D53"/>
  <c r="D63"/>
  <c r="D69"/>
  <c r="D73"/>
  <c r="D86"/>
  <c r="D88"/>
  <c r="D90"/>
  <c r="D92"/>
  <c r="D75"/>
  <c r="D78"/>
  <c r="D79"/>
  <c r="E77"/>
  <c r="E76"/>
  <c r="E74"/>
  <c r="E73"/>
  <c r="E72"/>
  <c r="E71"/>
  <c r="E70"/>
  <c r="E68"/>
  <c r="E67"/>
  <c r="E66"/>
  <c r="E65"/>
  <c r="E64"/>
  <c r="E62"/>
  <c r="E61"/>
  <c r="E60"/>
  <c r="E59"/>
  <c r="E58"/>
  <c r="E57"/>
  <c r="E56"/>
  <c r="E55"/>
  <c r="E54"/>
  <c r="E52"/>
  <c r="E51"/>
  <c r="E50"/>
  <c r="E48"/>
  <c r="E47"/>
  <c r="E46"/>
  <c r="E45"/>
  <c r="E44"/>
  <c r="E43"/>
  <c r="E41"/>
  <c r="E40"/>
  <c r="E39"/>
  <c r="E38"/>
  <c r="E37"/>
  <c r="E35"/>
  <c r="E34"/>
  <c r="E33"/>
  <c r="E32"/>
  <c r="E31"/>
  <c r="E30"/>
  <c r="E29"/>
  <c r="E28"/>
  <c r="E27"/>
  <c r="E25"/>
  <c r="E24"/>
  <c r="E23"/>
  <c r="E21"/>
  <c r="E20"/>
  <c r="E19"/>
  <c r="E18"/>
  <c r="E17"/>
  <c r="E16"/>
  <c r="E15"/>
  <c r="E14"/>
  <c r="E13"/>
  <c r="E12"/>
  <c r="E11"/>
  <c r="E69"/>
  <c r="E63"/>
  <c r="E53"/>
  <c r="E49"/>
  <c r="E42"/>
  <c r="E36"/>
  <c r="E26"/>
  <c r="E22"/>
  <c r="E79"/>
  <c r="E78"/>
  <c r="E10"/>
  <c r="E75"/>
</calcChain>
</file>

<file path=xl/sharedStrings.xml><?xml version="1.0" encoding="utf-8"?>
<sst xmlns="http://schemas.openxmlformats.org/spreadsheetml/2006/main" count="148" uniqueCount="147">
  <si>
    <t>Код</t>
  </si>
  <si>
    <t>Общегосударственные вопросы</t>
  </si>
  <si>
    <t>Судебная система</t>
  </si>
  <si>
    <t>Обеспечение проведения выборов и референдумов</t>
  </si>
  <si>
    <t>Обслуживание государственного и муниципального долга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</si>
  <si>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</si>
  <si>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</si>
  <si>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</si>
  <si>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</si>
  <si>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</si>
  <si>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Органы внутренних дел</t>
  </si>
  <si>
    <t>Национальная экономика</t>
  </si>
  <si>
    <t>Общеэкономические вопросы</t>
  </si>
  <si>
    <t>Воспроизводство минерально-сырьевой базы</t>
  </si>
  <si>
    <t>Сельское хозяйство и рыболовство</t>
  </si>
  <si>
    <t>Лесное хозяйство</t>
  </si>
  <si>
    <t>Транспорт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</si>
  <si>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</si>
  <si>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</si>
  <si>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</si>
  <si>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</si>
  <si>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</si>
  <si>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</si>
  <si>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</si>
  <si>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</si>
  <si>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Общее образование</t>
  </si>
  <si>
    <t>Начальное профессиональное образование</t>
  </si>
  <si>
    <t>Среднее профессиональное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</si>
  <si>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</si>
  <si>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</si>
  <si>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</si>
  <si>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Периодическая печать и издательства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</si>
  <si>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</si>
  <si>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</si>
  <si>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</si>
  <si>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</si>
  <si>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Другие вопросы в области социальной политики</t>
  </si>
  <si>
    <t>Межбюджетные трансферты</t>
  </si>
  <si>
    <t>Наименование</t>
  </si>
  <si>
    <t>ВСЕГО</t>
  </si>
  <si>
    <t>ПРОФИЦИТ/ДЕФИЦИТ</t>
  </si>
  <si>
    <t>0100</t>
  </si>
  <si>
    <t>0102</t>
  </si>
  <si>
    <t>0103</t>
  </si>
  <si>
    <t>0104</t>
  </si>
  <si>
    <t>0105</t>
  </si>
  <si>
    <t>0106</t>
  </si>
  <si>
    <t>0107</t>
  </si>
  <si>
    <t>0112</t>
  </si>
  <si>
    <t>0200</t>
  </si>
  <si>
    <t>0300</t>
  </si>
  <si>
    <t>0302</t>
  </si>
  <si>
    <t>0309</t>
  </si>
  <si>
    <t>0310</t>
  </si>
  <si>
    <t>0400</t>
  </si>
  <si>
    <t>0401</t>
  </si>
  <si>
    <t>0402</t>
  </si>
  <si>
    <t>0404</t>
  </si>
  <si>
    <t>0405</t>
  </si>
  <si>
    <t>0408</t>
  </si>
  <si>
    <t>0409</t>
  </si>
  <si>
    <t>0500</t>
  </si>
  <si>
    <t>0600</t>
  </si>
  <si>
    <t>0700</t>
  </si>
  <si>
    <t>0702</t>
  </si>
  <si>
    <t>0703</t>
  </si>
  <si>
    <t>0704</t>
  </si>
  <si>
    <t>0705</t>
  </si>
  <si>
    <t>0707</t>
  </si>
  <si>
    <t>0709</t>
  </si>
  <si>
    <t>0800</t>
  </si>
  <si>
    <t>0801</t>
  </si>
  <si>
    <t>0804</t>
  </si>
  <si>
    <t>0806</t>
  </si>
  <si>
    <t>0900</t>
  </si>
  <si>
    <t>0901</t>
  </si>
  <si>
    <t>0902</t>
  </si>
  <si>
    <t>0904</t>
  </si>
  <si>
    <t>1000</t>
  </si>
  <si>
    <t>0407</t>
  </si>
  <si>
    <t>0502</t>
  </si>
  <si>
    <t>0406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</si>
  <si>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</si>
  <si>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</si>
  <si>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0114</t>
  </si>
  <si>
    <t>0204</t>
  </si>
  <si>
    <t>Обеспечение пожарной безопасности</t>
  </si>
  <si>
    <t>0412</t>
  </si>
  <si>
    <t>0501</t>
  </si>
  <si>
    <t>0505</t>
  </si>
  <si>
    <t>0605</t>
  </si>
  <si>
    <t>Профессиональная подготовка, переподготовка и повышение квалификации</t>
  </si>
  <si>
    <t>Здравоохранение, физическая культура и спорт</t>
  </si>
  <si>
    <t>Стационарная медицинская помощь</t>
  </si>
  <si>
    <t>Амбулаторная помощь</t>
  </si>
  <si>
    <t>0903</t>
  </si>
  <si>
    <t>Медицинская помощь в дневных стационарах всех типов</t>
  </si>
  <si>
    <t>Скорая медицинская помощь</t>
  </si>
  <si>
    <t>0905</t>
  </si>
  <si>
    <t>Санаторно-оздоровительная помощь</t>
  </si>
  <si>
    <t>0906</t>
  </si>
  <si>
    <t>0907</t>
  </si>
  <si>
    <t>Санитарно-эпидемиологическое благополучие</t>
  </si>
  <si>
    <t>0908</t>
  </si>
  <si>
    <t>Физическая культура и спорт</t>
  </si>
  <si>
    <t>Другие вопросы в области здравоохранения, физической культуры и спорта</t>
  </si>
  <si>
    <t>0910</t>
  </si>
  <si>
    <t>1102</t>
  </si>
  <si>
    <t>1103</t>
  </si>
  <si>
    <t>1104</t>
  </si>
  <si>
    <t>Иные межбюджетные трансферты</t>
  </si>
  <si>
    <t>1105</t>
  </si>
  <si>
    <t>Межбюджетные трансферты бюджетам государственных внебюджетных фондов</t>
  </si>
  <si>
    <t>0111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</si>
  <si>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</si>
  <si>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</si>
  <si>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</si>
  <si>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ИТОГО</t>
  </si>
  <si>
    <t xml:space="preserve">Расходы за счет средств от предпринимательской и иной приносящей доход деятельности </t>
  </si>
  <si>
    <t>Культура, кинематография, средства массовой информации</t>
  </si>
  <si>
    <t>Другие вопросы в области культуры, кинематографии, средств массовой информации</t>
  </si>
  <si>
    <t>Охрана семьи и детства</t>
  </si>
  <si>
    <t>Заготовка, переработка, хранение и обеспечение безопасности донорской крови и ее компонентов</t>
  </si>
  <si>
    <t>Защита населения  и территории от чрезвычайных ситуаций природного и техногенного характера, гражданская оборона</t>
  </si>
  <si>
    <t>Условно утвержденные расходы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</si>
  <si>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</si>
  <si>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к Закону Ярославской области</t>
  </si>
  <si>
    <t>Топливно-энергетический комплекс</t>
  </si>
  <si>
    <t>Водное хозяйство</t>
  </si>
  <si>
    <t>Дорожное хозяйство</t>
  </si>
  <si>
    <t xml:space="preserve">2010 год           (тыс. руб.)            </t>
  </si>
  <si>
    <t>Расходы областного бюджета на 2010 год по разделам и подразделам классификации расходов бюджетов Российской Федерации</t>
  </si>
  <si>
    <t>госдолг</t>
  </si>
  <si>
    <t>апк</t>
  </si>
  <si>
    <t>баулина</t>
  </si>
  <si>
    <t>межбюджет</t>
  </si>
  <si>
    <t>соцсфера</t>
  </si>
  <si>
    <t>всего</t>
  </si>
  <si>
    <t>дорожники</t>
  </si>
  <si>
    <t>местное</t>
  </si>
  <si>
    <t>правоохр.</t>
  </si>
  <si>
    <t>власть</t>
  </si>
  <si>
    <t>ОСПБ</t>
  </si>
  <si>
    <t xml:space="preserve">уточнение </t>
  </si>
  <si>
    <t>Приложение 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</si>
  <si>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</si>
  <si>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от 01.10.2010 № 26-з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</si>
</sst>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name val="Times New Roman"/>
      <family val="1"/>
    </font>
    <font>
      <sz val="12"/>
      <name val="Times New Roman Cyr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Fill="1" applyAlignment="1">
      <alignment wrapText="1"/>
    </xf>
    <xf numFmtId="3" fontId="2" fillId="0" borderId="0" xfId="0" applyNumberFormat="1" applyFont="1" applyFill="1"/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0" xfId="0" applyFont="1" applyFill="1" applyAlignment="1">
      <alignment horizontal="right" wrapText="1"/>
    </xf>
    <xf numFmtId="49" fontId="2" fillId="0" borderId="0" xfId="0" applyNumberFormat="1" applyFont="1" applyFill="1" applyAlignment="1">
      <alignment horizontal="right" wrapText="1"/>
    </xf>
    <xf numFmtId="49" fontId="2" fillId="0" borderId="0" xfId="0" applyNumberFormat="1" applyFont="1" applyFill="1" applyAlignment="1">
      <alignment horizontal="justify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/>
    <xf numFmtId="1" fontId="3" fillId="0" borderId="0" xfId="0" applyNumberFormat="1" applyFont="1" applyFill="1"/>
    <xf numFmtId="0" fontId="2" fillId="0" borderId="0" xfId="0" applyFont="1" applyFill="1" applyAlignment="1">
      <alignment horizontal="right"/>
    </xf>
    <xf numFmtId="164" fontId="2" fillId="0" borderId="0" xfId="1" applyNumberFormat="1" applyFont="1" applyFill="1"/>
    <xf numFmtId="3" fontId="5" fillId="0" borderId="1" xfId="0" applyNumberFormat="1" applyFont="1" applyFill="1" applyBorder="1"/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 wrapText="1"/>
    </xf>
    <xf numFmtId="3" fontId="6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3" fontId="3" fillId="0" borderId="1" xfId="0" applyNumberFormat="1" applyFont="1" applyFill="1" applyBorder="1"/>
    <xf numFmtId="3" fontId="2" fillId="0" borderId="1" xfId="0" applyNumberFormat="1" applyFont="1" applyFill="1" applyBorder="1"/>
    <xf numFmtId="0" fontId="3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right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t/&#1087;&#1088;&#1080;&#1083;&#1086;&#1078;&#1077;&#1085;&#1080;&#1077;%203%20&#1076;&#1086;&#1093;&#1086;&#1076;&#109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</sheetNames>
    <sheetDataSet>
      <sheetData sheetId="0">
        <row r="148">
          <cell r="D148">
            <v>937490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6"/>
  <sheetViews>
    <sheetView tabSelected="1" zoomScaleNormal="100" zoomScaleSheetLayoutView="100" workbookViewId="0">
      <selection activeCell="A4" sqref="A4:B4"/>
    </sheetView>
  </sheetViews>
  <sheetFormatPr defaultColWidth="11.85546875" defaultRowHeight="15.75"/>
  <cols>
    <col min="1" max="1" width="10.28515625" style="16" customWidth="1"/>
    <col min="2" max="2" width="72.5703125" style="1" customWidth="1"/>
    <col min="3" max="3" width="11.28515625" style="3" hidden="1" customWidth="1"/>
    <col min="4" max="4" width="11.85546875" style="3" hidden="1" customWidth="1"/>
    <col min="5" max="5" width="13.85546875" style="3" customWidth="1"/>
    <col min="6" max="16384" width="11.85546875" style="3"/>
  </cols>
  <sheetData>
    <row r="1" spans="1:5" s="1" customFormat="1" ht="18.75" customHeight="1">
      <c r="A1" s="30" t="s">
        <v>144</v>
      </c>
      <c r="B1" s="30"/>
      <c r="C1" s="30"/>
      <c r="D1" s="30"/>
      <c r="E1" s="30"/>
    </row>
    <row r="2" spans="1:5" s="1" customFormat="1" ht="17.25" customHeight="1">
      <c r="A2" s="30" t="s">
        <v>126</v>
      </c>
      <c r="B2" s="30"/>
      <c r="C2" s="30"/>
      <c r="D2" s="30"/>
      <c r="E2" s="30"/>
    </row>
    <row r="3" spans="1:5" s="1" customFormat="1" ht="18.75" customHeight="1">
      <c r="A3" s="30" t="s">
        <v>146</v>
      </c>
      <c r="B3" s="30"/>
      <c r="C3" s="30"/>
      <c r="D3" s="30"/>
      <c r="E3" s="30"/>
    </row>
    <row r="4" spans="1:5" s="1" customFormat="1" ht="18.75" customHeight="1">
      <c r="A4" s="30"/>
      <c r="B4" s="30"/>
    </row>
    <row r="5" spans="1:5" s="1" customFormat="1" hidden="1">
      <c r="A5" s="8"/>
      <c r="B5" s="7"/>
      <c r="C5" s="7"/>
      <c r="D5" s="7"/>
      <c r="E5" s="7"/>
    </row>
    <row r="6" spans="1:5" s="1" customFormat="1" ht="53.25" customHeight="1">
      <c r="A6" s="33" t="s">
        <v>131</v>
      </c>
      <c r="B6" s="33"/>
      <c r="C6" s="33"/>
      <c r="D6" s="33"/>
      <c r="E6" s="33"/>
    </row>
    <row r="7" spans="1:5" s="1" customFormat="1" ht="12.75" customHeight="1">
      <c r="A7" s="24"/>
      <c r="B7" s="24"/>
      <c r="C7" s="24"/>
      <c r="D7" s="24"/>
      <c r="E7" s="24"/>
    </row>
    <row r="8" spans="1:5" s="1" customFormat="1" hidden="1">
      <c r="A8" s="9"/>
    </row>
    <row r="9" spans="1:5" s="13" customFormat="1" ht="34.5" customHeight="1">
      <c r="A9" s="10" t="s">
        <v>0</v>
      </c>
      <c r="B9" s="11" t="s">
        <v>38</v>
      </c>
      <c r="C9" s="12" t="s">
        <v>130</v>
      </c>
      <c r="D9" s="12" t="s">
        <v>143</v>
      </c>
      <c r="E9" s="12" t="s">
        <v>130</v>
      </c>
    </row>
    <row r="10" spans="1:5" s="6" customFormat="1">
      <c r="A10" s="14" t="s">
        <v>41</v>
      </c>
      <c r="B10" s="4" t="s">
        <v>1</v>
      </c>
      <c r="C10" s="25">
        <v>3025572</v>
      </c>
      <c r="D10" s="25">
        <f>SUM(D11:D19)</f>
        <v>-47944</v>
      </c>
      <c r="E10" s="25">
        <f t="shared" ref="E10:E41" si="0">C10+D10</f>
        <v>2977628</v>
      </c>
    </row>
    <row r="11" spans="1:5" ht="33" customHeight="1">
      <c r="A11" s="15" t="s">
        <v>42</v>
      </c>
      <c r="B11" s="5" t="s">
        <v>82</v>
      </c>
      <c r="C11" s="26">
        <v>2467</v>
      </c>
      <c r="D11" s="26"/>
      <c r="E11" s="26">
        <f t="shared" si="0"/>
        <v>2467</v>
      </c>
    </row>
    <row r="12" spans="1:5" ht="48" customHeight="1">
      <c r="A12" s="15" t="s">
        <v>43</v>
      </c>
      <c r="B12" s="5" t="s">
        <v>125</v>
      </c>
      <c r="C12" s="26">
        <v>168284</v>
      </c>
      <c r="D12" s="26"/>
      <c r="E12" s="26">
        <f t="shared" si="0"/>
        <v>168284</v>
      </c>
    </row>
    <row r="13" spans="1:5" ht="47.25">
      <c r="A13" s="15" t="s">
        <v>44</v>
      </c>
      <c r="B13" s="5" t="s">
        <v>83</v>
      </c>
      <c r="C13" s="26">
        <v>284018</v>
      </c>
      <c r="D13" s="26">
        <v>-4344</v>
      </c>
      <c r="E13" s="26">
        <f t="shared" si="0"/>
        <v>279674</v>
      </c>
    </row>
    <row r="14" spans="1:5">
      <c r="A14" s="15" t="s">
        <v>45</v>
      </c>
      <c r="B14" s="5" t="s">
        <v>2</v>
      </c>
      <c r="C14" s="26">
        <v>80428</v>
      </c>
      <c r="D14" s="26"/>
      <c r="E14" s="26">
        <f t="shared" si="0"/>
        <v>80428</v>
      </c>
    </row>
    <row r="15" spans="1:5" ht="34.5" customHeight="1">
      <c r="A15" s="15" t="s">
        <v>46</v>
      </c>
      <c r="B15" s="5" t="s">
        <v>145</v>
      </c>
      <c r="C15" s="26">
        <v>110442</v>
      </c>
      <c r="D15" s="26"/>
      <c r="E15" s="26">
        <f t="shared" si="0"/>
        <v>110442</v>
      </c>
    </row>
    <row r="16" spans="1:5" ht="15.75" customHeight="1">
      <c r="A16" s="15" t="s">
        <v>47</v>
      </c>
      <c r="B16" s="5" t="s">
        <v>3</v>
      </c>
      <c r="C16" s="26">
        <v>24070</v>
      </c>
      <c r="D16" s="26"/>
      <c r="E16" s="26">
        <f t="shared" si="0"/>
        <v>24070</v>
      </c>
    </row>
    <row r="17" spans="1:5" ht="16.5" customHeight="1">
      <c r="A17" s="15" t="s">
        <v>113</v>
      </c>
      <c r="B17" s="5" t="s">
        <v>4</v>
      </c>
      <c r="C17" s="26">
        <v>1006000</v>
      </c>
      <c r="D17" s="26"/>
      <c r="E17" s="26">
        <f t="shared" si="0"/>
        <v>1006000</v>
      </c>
    </row>
    <row r="18" spans="1:5">
      <c r="A18" s="15" t="s">
        <v>48</v>
      </c>
      <c r="B18" s="5" t="s">
        <v>5</v>
      </c>
      <c r="C18" s="26">
        <v>179461</v>
      </c>
      <c r="D18" s="26"/>
      <c r="E18" s="26">
        <f t="shared" si="0"/>
        <v>179461</v>
      </c>
    </row>
    <row r="19" spans="1:5">
      <c r="A19" s="15" t="s">
        <v>84</v>
      </c>
      <c r="B19" s="5" t="s">
        <v>6</v>
      </c>
      <c r="C19" s="20">
        <v>1170402</v>
      </c>
      <c r="D19" s="20">
        <f>-35600-8000</f>
        <v>-43600</v>
      </c>
      <c r="E19" s="20">
        <f t="shared" si="0"/>
        <v>1126802</v>
      </c>
    </row>
    <row r="20" spans="1:5" s="6" customFormat="1">
      <c r="A20" s="14" t="s">
        <v>49</v>
      </c>
      <c r="B20" s="4" t="s">
        <v>7</v>
      </c>
      <c r="C20" s="25">
        <v>18663</v>
      </c>
      <c r="D20" s="25"/>
      <c r="E20" s="25">
        <f t="shared" si="0"/>
        <v>18663</v>
      </c>
    </row>
    <row r="21" spans="1:5">
      <c r="A21" s="15" t="s">
        <v>85</v>
      </c>
      <c r="B21" s="5" t="s">
        <v>8</v>
      </c>
      <c r="C21" s="26">
        <v>18663</v>
      </c>
      <c r="D21" s="26"/>
      <c r="E21" s="26">
        <f t="shared" si="0"/>
        <v>18663</v>
      </c>
    </row>
    <row r="22" spans="1:5" s="6" customFormat="1" ht="18.75" customHeight="1">
      <c r="A22" s="14" t="s">
        <v>50</v>
      </c>
      <c r="B22" s="4" t="s">
        <v>9</v>
      </c>
      <c r="C22" s="25">
        <v>1140445</v>
      </c>
      <c r="D22" s="25">
        <f>SUM(D23:D25)</f>
        <v>0</v>
      </c>
      <c r="E22" s="25">
        <f t="shared" si="0"/>
        <v>1140445</v>
      </c>
    </row>
    <row r="23" spans="1:5">
      <c r="A23" s="15" t="s">
        <v>51</v>
      </c>
      <c r="B23" s="5" t="s">
        <v>10</v>
      </c>
      <c r="C23" s="26">
        <v>774686</v>
      </c>
      <c r="D23" s="26"/>
      <c r="E23" s="26">
        <f t="shared" si="0"/>
        <v>774686</v>
      </c>
    </row>
    <row r="24" spans="1:5" ht="31.5" customHeight="1">
      <c r="A24" s="15" t="s">
        <v>52</v>
      </c>
      <c r="B24" s="5" t="s">
        <v>123</v>
      </c>
      <c r="C24" s="26">
        <v>103413</v>
      </c>
      <c r="D24" s="26"/>
      <c r="E24" s="26">
        <f t="shared" si="0"/>
        <v>103413</v>
      </c>
    </row>
    <row r="25" spans="1:5">
      <c r="A25" s="15" t="s">
        <v>53</v>
      </c>
      <c r="B25" s="5" t="s">
        <v>86</v>
      </c>
      <c r="C25" s="26">
        <v>262346</v>
      </c>
      <c r="D25" s="26"/>
      <c r="E25" s="26">
        <f t="shared" si="0"/>
        <v>262346</v>
      </c>
    </row>
    <row r="26" spans="1:5" s="6" customFormat="1">
      <c r="A26" s="14" t="s">
        <v>54</v>
      </c>
      <c r="B26" s="4" t="s">
        <v>11</v>
      </c>
      <c r="C26" s="25">
        <v>5033886</v>
      </c>
      <c r="D26" s="25">
        <f>SUM(D27:D35)</f>
        <v>81923</v>
      </c>
      <c r="E26" s="25">
        <f t="shared" si="0"/>
        <v>5115809</v>
      </c>
    </row>
    <row r="27" spans="1:5">
      <c r="A27" s="15" t="s">
        <v>55</v>
      </c>
      <c r="B27" s="5" t="s">
        <v>12</v>
      </c>
      <c r="C27" s="26">
        <v>838456</v>
      </c>
      <c r="D27" s="26"/>
      <c r="E27" s="26">
        <f t="shared" si="0"/>
        <v>838456</v>
      </c>
    </row>
    <row r="28" spans="1:5">
      <c r="A28" s="15" t="s">
        <v>56</v>
      </c>
      <c r="B28" s="5" t="s">
        <v>127</v>
      </c>
      <c r="C28" s="26">
        <v>38977</v>
      </c>
      <c r="D28" s="26"/>
      <c r="E28" s="26">
        <f t="shared" si="0"/>
        <v>38977</v>
      </c>
    </row>
    <row r="29" spans="1:5">
      <c r="A29" s="15" t="s">
        <v>57</v>
      </c>
      <c r="B29" s="5" t="s">
        <v>13</v>
      </c>
      <c r="C29" s="26">
        <v>3900</v>
      </c>
      <c r="D29" s="26"/>
      <c r="E29" s="26">
        <f t="shared" si="0"/>
        <v>3900</v>
      </c>
    </row>
    <row r="30" spans="1:5">
      <c r="A30" s="15" t="s">
        <v>58</v>
      </c>
      <c r="B30" s="5" t="s">
        <v>14</v>
      </c>
      <c r="C30" s="26">
        <v>1006134</v>
      </c>
      <c r="D30" s="26">
        <v>60138</v>
      </c>
      <c r="E30" s="26">
        <f t="shared" si="0"/>
        <v>1066272</v>
      </c>
    </row>
    <row r="31" spans="1:5">
      <c r="A31" s="15" t="s">
        <v>81</v>
      </c>
      <c r="B31" s="5" t="s">
        <v>128</v>
      </c>
      <c r="C31" s="26">
        <v>12284</v>
      </c>
      <c r="D31" s="26"/>
      <c r="E31" s="26">
        <f t="shared" si="0"/>
        <v>12284</v>
      </c>
    </row>
    <row r="32" spans="1:5">
      <c r="A32" s="15" t="s">
        <v>79</v>
      </c>
      <c r="B32" s="5" t="s">
        <v>15</v>
      </c>
      <c r="C32" s="26">
        <v>142292</v>
      </c>
      <c r="D32" s="26">
        <v>2400</v>
      </c>
      <c r="E32" s="26">
        <f t="shared" si="0"/>
        <v>144692</v>
      </c>
    </row>
    <row r="33" spans="1:5">
      <c r="A33" s="15" t="s">
        <v>59</v>
      </c>
      <c r="B33" s="5" t="s">
        <v>16</v>
      </c>
      <c r="C33" s="26">
        <v>277165</v>
      </c>
      <c r="D33" s="26"/>
      <c r="E33" s="26">
        <f t="shared" si="0"/>
        <v>277165</v>
      </c>
    </row>
    <row r="34" spans="1:5">
      <c r="A34" s="15" t="s">
        <v>60</v>
      </c>
      <c r="B34" s="5" t="s">
        <v>129</v>
      </c>
      <c r="C34" s="26">
        <v>2461849</v>
      </c>
      <c r="D34" s="26">
        <v>35600</v>
      </c>
      <c r="E34" s="26">
        <f t="shared" si="0"/>
        <v>2497449</v>
      </c>
    </row>
    <row r="35" spans="1:5">
      <c r="A35" s="15" t="s">
        <v>87</v>
      </c>
      <c r="B35" s="5" t="s">
        <v>17</v>
      </c>
      <c r="C35" s="26">
        <v>252829</v>
      </c>
      <c r="D35" s="26">
        <f>-163-1000-14000-1052</f>
        <v>-16215</v>
      </c>
      <c r="E35" s="26">
        <f t="shared" si="0"/>
        <v>236614</v>
      </c>
    </row>
    <row r="36" spans="1:5" s="6" customFormat="1">
      <c r="A36" s="14" t="s">
        <v>61</v>
      </c>
      <c r="B36" s="4" t="s">
        <v>18</v>
      </c>
      <c r="C36" s="25">
        <v>77843</v>
      </c>
      <c r="D36" s="25">
        <f>SUM(D37:D39)</f>
        <v>-3000</v>
      </c>
      <c r="E36" s="25">
        <f t="shared" si="0"/>
        <v>74843</v>
      </c>
    </row>
    <row r="37" spans="1:5">
      <c r="A37" s="15" t="s">
        <v>88</v>
      </c>
      <c r="B37" s="5" t="s">
        <v>19</v>
      </c>
      <c r="C37" s="26">
        <v>22</v>
      </c>
      <c r="D37" s="26"/>
      <c r="E37" s="26">
        <f t="shared" si="0"/>
        <v>22</v>
      </c>
    </row>
    <row r="38" spans="1:5">
      <c r="A38" s="15" t="s">
        <v>80</v>
      </c>
      <c r="B38" s="5" t="s">
        <v>20</v>
      </c>
      <c r="C38" s="26">
        <v>29000</v>
      </c>
      <c r="D38" s="26"/>
      <c r="E38" s="26">
        <f t="shared" si="0"/>
        <v>29000</v>
      </c>
    </row>
    <row r="39" spans="1:5" ht="19.5" customHeight="1">
      <c r="A39" s="15" t="s">
        <v>89</v>
      </c>
      <c r="B39" s="5" t="s">
        <v>21</v>
      </c>
      <c r="C39" s="26">
        <v>48821</v>
      </c>
      <c r="D39" s="26">
        <v>-3000</v>
      </c>
      <c r="E39" s="26">
        <f t="shared" si="0"/>
        <v>45821</v>
      </c>
    </row>
    <row r="40" spans="1:5" s="6" customFormat="1">
      <c r="A40" s="14" t="s">
        <v>62</v>
      </c>
      <c r="B40" s="4" t="s">
        <v>22</v>
      </c>
      <c r="C40" s="25">
        <v>67240</v>
      </c>
      <c r="D40" s="25"/>
      <c r="E40" s="25">
        <f t="shared" si="0"/>
        <v>67240</v>
      </c>
    </row>
    <row r="41" spans="1:5" ht="16.5" customHeight="1">
      <c r="A41" s="15" t="s">
        <v>90</v>
      </c>
      <c r="B41" s="5" t="s">
        <v>23</v>
      </c>
      <c r="C41" s="26">
        <v>67240</v>
      </c>
      <c r="D41" s="26"/>
      <c r="E41" s="26">
        <f t="shared" si="0"/>
        <v>67240</v>
      </c>
    </row>
    <row r="42" spans="1:5" s="6" customFormat="1">
      <c r="A42" s="14" t="s">
        <v>63</v>
      </c>
      <c r="B42" s="4" t="s">
        <v>24</v>
      </c>
      <c r="C42" s="25">
        <v>2243741</v>
      </c>
      <c r="D42" s="25">
        <f>SUM(D43:D48)</f>
        <v>20590</v>
      </c>
      <c r="E42" s="25">
        <f t="shared" ref="E42:E73" si="1">C42+D42</f>
        <v>2264331</v>
      </c>
    </row>
    <row r="43" spans="1:5">
      <c r="A43" s="15" t="s">
        <v>64</v>
      </c>
      <c r="B43" s="5" t="s">
        <v>25</v>
      </c>
      <c r="C43" s="26">
        <v>529129</v>
      </c>
      <c r="D43" s="26">
        <v>8070</v>
      </c>
      <c r="E43" s="26">
        <f t="shared" si="1"/>
        <v>537199</v>
      </c>
    </row>
    <row r="44" spans="1:5">
      <c r="A44" s="15" t="s">
        <v>65</v>
      </c>
      <c r="B44" s="5" t="s">
        <v>26</v>
      </c>
      <c r="C44" s="26">
        <v>764007</v>
      </c>
      <c r="D44" s="26">
        <v>8210</v>
      </c>
      <c r="E44" s="26">
        <f t="shared" si="1"/>
        <v>772217</v>
      </c>
    </row>
    <row r="45" spans="1:5">
      <c r="A45" s="15" t="s">
        <v>66</v>
      </c>
      <c r="B45" s="5" t="s">
        <v>27</v>
      </c>
      <c r="C45" s="26">
        <v>377169</v>
      </c>
      <c r="D45" s="26">
        <v>3269</v>
      </c>
      <c r="E45" s="26">
        <f t="shared" si="1"/>
        <v>380438</v>
      </c>
    </row>
    <row r="46" spans="1:5" ht="19.5" customHeight="1">
      <c r="A46" s="15" t="s">
        <v>67</v>
      </c>
      <c r="B46" s="5" t="s">
        <v>91</v>
      </c>
      <c r="C46" s="26">
        <v>60433</v>
      </c>
      <c r="D46" s="26"/>
      <c r="E46" s="26">
        <f t="shared" si="1"/>
        <v>60433</v>
      </c>
    </row>
    <row r="47" spans="1:5">
      <c r="A47" s="15" t="s">
        <v>68</v>
      </c>
      <c r="B47" s="5" t="s">
        <v>28</v>
      </c>
      <c r="C47" s="26">
        <v>135840</v>
      </c>
      <c r="D47" s="26"/>
      <c r="E47" s="26">
        <f t="shared" si="1"/>
        <v>135840</v>
      </c>
    </row>
    <row r="48" spans="1:5">
      <c r="A48" s="15" t="s">
        <v>69</v>
      </c>
      <c r="B48" s="5" t="s">
        <v>29</v>
      </c>
      <c r="C48" s="26">
        <v>377163</v>
      </c>
      <c r="D48" s="26">
        <v>1041</v>
      </c>
      <c r="E48" s="26">
        <f t="shared" si="1"/>
        <v>378204</v>
      </c>
    </row>
    <row r="49" spans="1:5" s="6" customFormat="1" ht="17.25" customHeight="1">
      <c r="A49" s="14" t="s">
        <v>70</v>
      </c>
      <c r="B49" s="4" t="s">
        <v>119</v>
      </c>
      <c r="C49" s="25">
        <v>1482445</v>
      </c>
      <c r="D49" s="25">
        <f>SUM(D50:D52)</f>
        <v>0</v>
      </c>
      <c r="E49" s="25">
        <f t="shared" si="1"/>
        <v>1482445</v>
      </c>
    </row>
    <row r="50" spans="1:5">
      <c r="A50" s="15" t="s">
        <v>71</v>
      </c>
      <c r="B50" s="5" t="s">
        <v>30</v>
      </c>
      <c r="C50" s="26">
        <v>1398282</v>
      </c>
      <c r="D50" s="26"/>
      <c r="E50" s="26">
        <f t="shared" si="1"/>
        <v>1398282</v>
      </c>
    </row>
    <row r="51" spans="1:5">
      <c r="A51" s="15" t="s">
        <v>72</v>
      </c>
      <c r="B51" s="5" t="s">
        <v>31</v>
      </c>
      <c r="C51" s="26">
        <v>10372</v>
      </c>
      <c r="D51" s="26"/>
      <c r="E51" s="26">
        <f t="shared" si="1"/>
        <v>10372</v>
      </c>
    </row>
    <row r="52" spans="1:5" ht="32.25" customHeight="1">
      <c r="A52" s="15" t="s">
        <v>73</v>
      </c>
      <c r="B52" s="5" t="s">
        <v>120</v>
      </c>
      <c r="C52" s="26">
        <v>73791</v>
      </c>
      <c r="D52" s="26"/>
      <c r="E52" s="26">
        <f t="shared" si="1"/>
        <v>73791</v>
      </c>
    </row>
    <row r="53" spans="1:5" s="6" customFormat="1">
      <c r="A53" s="14" t="s">
        <v>74</v>
      </c>
      <c r="B53" s="4" t="s">
        <v>92</v>
      </c>
      <c r="C53" s="25">
        <v>3755286</v>
      </c>
      <c r="D53" s="25">
        <f>SUM(D54:D62)</f>
        <v>500000</v>
      </c>
      <c r="E53" s="25">
        <f t="shared" si="1"/>
        <v>4255286</v>
      </c>
    </row>
    <row r="54" spans="1:5">
      <c r="A54" s="15" t="s">
        <v>75</v>
      </c>
      <c r="B54" s="5" t="s">
        <v>93</v>
      </c>
      <c r="C54" s="26">
        <v>2082721</v>
      </c>
      <c r="D54" s="26">
        <v>500000</v>
      </c>
      <c r="E54" s="26">
        <f t="shared" si="1"/>
        <v>2582721</v>
      </c>
    </row>
    <row r="55" spans="1:5" ht="18.75" customHeight="1">
      <c r="A55" s="15" t="s">
        <v>76</v>
      </c>
      <c r="B55" s="5" t="s">
        <v>94</v>
      </c>
      <c r="C55" s="26">
        <v>133373</v>
      </c>
      <c r="D55" s="26"/>
      <c r="E55" s="26">
        <f t="shared" si="1"/>
        <v>133373</v>
      </c>
    </row>
    <row r="56" spans="1:5" ht="16.5" customHeight="1">
      <c r="A56" s="15" t="s">
        <v>95</v>
      </c>
      <c r="B56" s="5" t="s">
        <v>96</v>
      </c>
      <c r="C56" s="26">
        <v>37037</v>
      </c>
      <c r="D56" s="26"/>
      <c r="E56" s="26">
        <f t="shared" si="1"/>
        <v>37037</v>
      </c>
    </row>
    <row r="57" spans="1:5">
      <c r="A57" s="15" t="s">
        <v>77</v>
      </c>
      <c r="B57" s="5" t="s">
        <v>97</v>
      </c>
      <c r="C57" s="26">
        <v>17204</v>
      </c>
      <c r="D57" s="26"/>
      <c r="E57" s="26">
        <f t="shared" si="1"/>
        <v>17204</v>
      </c>
    </row>
    <row r="58" spans="1:5">
      <c r="A58" s="15" t="s">
        <v>98</v>
      </c>
      <c r="B58" s="5" t="s">
        <v>99</v>
      </c>
      <c r="C58" s="26">
        <v>41063</v>
      </c>
      <c r="D58" s="26"/>
      <c r="E58" s="26">
        <f t="shared" si="1"/>
        <v>41063</v>
      </c>
    </row>
    <row r="59" spans="1:5" ht="31.5">
      <c r="A59" s="15" t="s">
        <v>100</v>
      </c>
      <c r="B59" s="5" t="s">
        <v>122</v>
      </c>
      <c r="C59" s="26">
        <v>81103</v>
      </c>
      <c r="D59" s="26"/>
      <c r="E59" s="26">
        <f t="shared" si="1"/>
        <v>81103</v>
      </c>
    </row>
    <row r="60" spans="1:5">
      <c r="A60" s="15" t="s">
        <v>101</v>
      </c>
      <c r="B60" s="5" t="s">
        <v>102</v>
      </c>
      <c r="C60" s="26">
        <v>34000</v>
      </c>
      <c r="D60" s="26"/>
      <c r="E60" s="26">
        <f t="shared" si="1"/>
        <v>34000</v>
      </c>
    </row>
    <row r="61" spans="1:5">
      <c r="A61" s="15" t="s">
        <v>103</v>
      </c>
      <c r="B61" s="5" t="s">
        <v>104</v>
      </c>
      <c r="C61" s="26">
        <v>210172</v>
      </c>
      <c r="D61" s="26"/>
      <c r="E61" s="26">
        <f t="shared" si="1"/>
        <v>210172</v>
      </c>
    </row>
    <row r="62" spans="1:5" ht="18.75" customHeight="1">
      <c r="A62" s="15" t="s">
        <v>106</v>
      </c>
      <c r="B62" s="5" t="s">
        <v>105</v>
      </c>
      <c r="C62" s="26">
        <v>1118613</v>
      </c>
      <c r="D62" s="26"/>
      <c r="E62" s="26">
        <f t="shared" si="1"/>
        <v>1118613</v>
      </c>
    </row>
    <row r="63" spans="1:5" s="6" customFormat="1">
      <c r="A63" s="14" t="s">
        <v>78</v>
      </c>
      <c r="B63" s="4" t="s">
        <v>32</v>
      </c>
      <c r="C63" s="25">
        <v>2934070</v>
      </c>
      <c r="D63" s="25">
        <f>SUM(D64:D68)</f>
        <v>0</v>
      </c>
      <c r="E63" s="25">
        <f t="shared" si="1"/>
        <v>2934070</v>
      </c>
    </row>
    <row r="64" spans="1:5">
      <c r="A64" s="15">
        <v>1001</v>
      </c>
      <c r="B64" s="5" t="s">
        <v>33</v>
      </c>
      <c r="C64" s="26">
        <v>41296</v>
      </c>
      <c r="D64" s="26"/>
      <c r="E64" s="26">
        <f t="shared" si="1"/>
        <v>41296</v>
      </c>
    </row>
    <row r="65" spans="1:5">
      <c r="A65" s="15">
        <v>1002</v>
      </c>
      <c r="B65" s="5" t="s">
        <v>34</v>
      </c>
      <c r="C65" s="26">
        <v>875303</v>
      </c>
      <c r="D65" s="26">
        <v>-2000</v>
      </c>
      <c r="E65" s="26">
        <f t="shared" si="1"/>
        <v>873303</v>
      </c>
    </row>
    <row r="66" spans="1:5">
      <c r="A66" s="15">
        <v>1003</v>
      </c>
      <c r="B66" s="5" t="s">
        <v>35</v>
      </c>
      <c r="C66" s="26">
        <v>1930678</v>
      </c>
      <c r="D66" s="26">
        <v>2000</v>
      </c>
      <c r="E66" s="26">
        <f t="shared" si="1"/>
        <v>1932678</v>
      </c>
    </row>
    <row r="67" spans="1:5">
      <c r="A67" s="15">
        <v>1004</v>
      </c>
      <c r="B67" s="5" t="s">
        <v>121</v>
      </c>
      <c r="C67" s="26">
        <v>32856</v>
      </c>
      <c r="D67" s="26"/>
      <c r="E67" s="26">
        <f t="shared" si="1"/>
        <v>32856</v>
      </c>
    </row>
    <row r="68" spans="1:5">
      <c r="A68" s="15">
        <v>1006</v>
      </c>
      <c r="B68" s="5" t="s">
        <v>36</v>
      </c>
      <c r="C68" s="26">
        <v>53937</v>
      </c>
      <c r="D68" s="26"/>
      <c r="E68" s="26">
        <f t="shared" si="1"/>
        <v>53937</v>
      </c>
    </row>
    <row r="69" spans="1:5" s="6" customFormat="1">
      <c r="A69" s="14">
        <v>1100</v>
      </c>
      <c r="B69" s="4" t="s">
        <v>37</v>
      </c>
      <c r="C69" s="25">
        <v>20375087</v>
      </c>
      <c r="D69" s="25">
        <f>SUM(D70:D74)</f>
        <v>454921</v>
      </c>
      <c r="E69" s="25">
        <f t="shared" si="1"/>
        <v>20830008</v>
      </c>
    </row>
    <row r="70" spans="1:5" ht="30" customHeight="1">
      <c r="A70" s="15">
        <v>1101</v>
      </c>
      <c r="B70" s="5" t="s">
        <v>114</v>
      </c>
      <c r="C70" s="26">
        <v>2931891</v>
      </c>
      <c r="D70" s="26"/>
      <c r="E70" s="26">
        <f t="shared" si="1"/>
        <v>2931891</v>
      </c>
    </row>
    <row r="71" spans="1:5" ht="32.25" customHeight="1">
      <c r="A71" s="15" t="s">
        <v>107</v>
      </c>
      <c r="B71" s="5" t="s">
        <v>115</v>
      </c>
      <c r="C71" s="26">
        <v>5070302</v>
      </c>
      <c r="D71" s="26">
        <f>2963-59138+88126+59290+240000+1052</f>
        <v>332293</v>
      </c>
      <c r="E71" s="26">
        <f t="shared" si="1"/>
        <v>5402595</v>
      </c>
    </row>
    <row r="72" spans="1:5" ht="30.75" customHeight="1">
      <c r="A72" s="15" t="s">
        <v>108</v>
      </c>
      <c r="B72" s="5" t="s">
        <v>116</v>
      </c>
      <c r="C72" s="26">
        <v>8939593</v>
      </c>
      <c r="D72" s="26">
        <v>47858</v>
      </c>
      <c r="E72" s="26">
        <f t="shared" si="1"/>
        <v>8987451</v>
      </c>
    </row>
    <row r="73" spans="1:5">
      <c r="A73" s="15" t="s">
        <v>109</v>
      </c>
      <c r="B73" s="5" t="s">
        <v>110</v>
      </c>
      <c r="C73" s="26">
        <v>924413</v>
      </c>
      <c r="D73" s="26">
        <f>4514+70256</f>
        <v>74770</v>
      </c>
      <c r="E73" s="26">
        <f t="shared" si="1"/>
        <v>999183</v>
      </c>
    </row>
    <row r="74" spans="1:5" ht="32.25" customHeight="1">
      <c r="A74" s="15" t="s">
        <v>111</v>
      </c>
      <c r="B74" s="5" t="s">
        <v>112</v>
      </c>
      <c r="C74" s="26">
        <v>2508888</v>
      </c>
      <c r="D74" s="26"/>
      <c r="E74" s="26">
        <f t="shared" ref="E74:E79" si="2">C74+D74</f>
        <v>2508888</v>
      </c>
    </row>
    <row r="75" spans="1:5" s="6" customFormat="1">
      <c r="A75" s="29" t="s">
        <v>117</v>
      </c>
      <c r="B75" s="29"/>
      <c r="C75" s="25">
        <v>40154278</v>
      </c>
      <c r="D75" s="25">
        <f>D10+D20+D22+D26+D36+D40+D42+D49+D53+D63+D69</f>
        <v>1006490</v>
      </c>
      <c r="E75" s="25">
        <f t="shared" si="2"/>
        <v>41160768</v>
      </c>
    </row>
    <row r="76" spans="1:5" s="6" customFormat="1" hidden="1">
      <c r="A76" s="31" t="s">
        <v>124</v>
      </c>
      <c r="B76" s="32"/>
      <c r="C76" s="25">
        <v>0</v>
      </c>
      <c r="D76" s="25"/>
      <c r="E76" s="25">
        <f t="shared" si="2"/>
        <v>0</v>
      </c>
    </row>
    <row r="77" spans="1:5" s="6" customFormat="1" ht="33" customHeight="1">
      <c r="A77" s="31" t="s">
        <v>118</v>
      </c>
      <c r="B77" s="32"/>
      <c r="C77" s="25">
        <v>1034304</v>
      </c>
      <c r="D77" s="25"/>
      <c r="E77" s="25">
        <f t="shared" si="2"/>
        <v>1034304</v>
      </c>
    </row>
    <row r="78" spans="1:5" s="6" customFormat="1">
      <c r="A78" s="29" t="s">
        <v>39</v>
      </c>
      <c r="B78" s="29"/>
      <c r="C78" s="25">
        <v>41188582</v>
      </c>
      <c r="D78" s="25">
        <f>D77+D75+D76</f>
        <v>1006490</v>
      </c>
      <c r="E78" s="25">
        <f t="shared" si="2"/>
        <v>42195072</v>
      </c>
    </row>
    <row r="79" spans="1:5" s="6" customFormat="1">
      <c r="A79" s="27" t="s">
        <v>40</v>
      </c>
      <c r="B79" s="28"/>
      <c r="C79" s="25">
        <v>-3934346</v>
      </c>
      <c r="D79" s="25">
        <f>[1]Лист1!$D$148-D78</f>
        <v>-69000</v>
      </c>
      <c r="E79" s="25">
        <f t="shared" si="2"/>
        <v>-4003346</v>
      </c>
    </row>
    <row r="80" spans="1:5">
      <c r="C80" s="17"/>
      <c r="D80" s="17"/>
      <c r="E80" s="17"/>
    </row>
    <row r="81" spans="2:5">
      <c r="B81" s="18"/>
      <c r="C81" s="2"/>
      <c r="D81" s="2"/>
      <c r="E81" s="2"/>
    </row>
    <row r="82" spans="2:5" hidden="1">
      <c r="B82" s="7" t="s">
        <v>132</v>
      </c>
      <c r="C82" s="19"/>
      <c r="D82" s="19"/>
      <c r="E82" s="19"/>
    </row>
    <row r="83" spans="2:5" hidden="1">
      <c r="B83" s="7" t="s">
        <v>133</v>
      </c>
      <c r="C83" s="19"/>
      <c r="D83" s="19">
        <v>2400</v>
      </c>
      <c r="E83" s="19"/>
    </row>
    <row r="84" spans="2:5" hidden="1">
      <c r="B84" s="7" t="s">
        <v>134</v>
      </c>
      <c r="C84" s="19"/>
      <c r="D84" s="19">
        <v>500000</v>
      </c>
      <c r="E84" s="19"/>
    </row>
    <row r="85" spans="2:5" hidden="1">
      <c r="B85" s="7" t="s">
        <v>135</v>
      </c>
      <c r="C85" s="21"/>
      <c r="D85" s="21">
        <v>240000</v>
      </c>
      <c r="E85" s="21"/>
    </row>
    <row r="86" spans="2:5" hidden="1">
      <c r="B86" s="7" t="s">
        <v>136</v>
      </c>
      <c r="C86" s="21"/>
      <c r="D86" s="21">
        <f>197994-69000</f>
        <v>128994</v>
      </c>
      <c r="E86" s="21"/>
    </row>
    <row r="87" spans="2:5" hidden="1">
      <c r="B87" s="7" t="s">
        <v>138</v>
      </c>
      <c r="C87" s="21"/>
      <c r="D87" s="21">
        <v>38400</v>
      </c>
      <c r="E87" s="21"/>
    </row>
    <row r="88" spans="2:5" hidden="1">
      <c r="B88" s="7" t="s">
        <v>139</v>
      </c>
      <c r="C88" s="21"/>
      <c r="D88" s="21">
        <f>-31086+88126</f>
        <v>57040</v>
      </c>
      <c r="E88" s="21"/>
    </row>
    <row r="89" spans="2:5" hidden="1">
      <c r="B89" s="7" t="s">
        <v>140</v>
      </c>
      <c r="C89" s="21"/>
      <c r="D89" s="21"/>
      <c r="E89" s="21"/>
    </row>
    <row r="90" spans="2:5" hidden="1">
      <c r="B90" s="7" t="s">
        <v>141</v>
      </c>
      <c r="C90" s="21"/>
      <c r="D90" s="21">
        <f>-14000-11000</f>
        <v>-25000</v>
      </c>
      <c r="E90" s="21"/>
    </row>
    <row r="91" spans="2:5" hidden="1">
      <c r="B91" s="7" t="s">
        <v>142</v>
      </c>
      <c r="C91" s="21"/>
      <c r="D91" s="21"/>
      <c r="E91" s="21"/>
    </row>
    <row r="92" spans="2:5" hidden="1">
      <c r="B92" s="22" t="s">
        <v>137</v>
      </c>
      <c r="C92" s="23"/>
      <c r="D92" s="23">
        <f>SUM(D82:D91)</f>
        <v>941834</v>
      </c>
      <c r="E92" s="23"/>
    </row>
    <row r="93" spans="2:5">
      <c r="B93" s="7"/>
      <c r="C93" s="2"/>
      <c r="D93" s="2"/>
      <c r="E93" s="2"/>
    </row>
    <row r="94" spans="2:5">
      <c r="B94" s="7"/>
      <c r="C94" s="2"/>
      <c r="D94" s="2"/>
      <c r="E94" s="2"/>
    </row>
    <row r="95" spans="2:5">
      <c r="B95" s="7"/>
    </row>
    <row r="96" spans="2:5">
      <c r="B96" s="7"/>
    </row>
  </sheetData>
  <mergeCells count="10">
    <mergeCell ref="A1:E1"/>
    <mergeCell ref="A2:E2"/>
    <mergeCell ref="A3:E3"/>
    <mergeCell ref="A6:E6"/>
    <mergeCell ref="A79:B79"/>
    <mergeCell ref="A75:B75"/>
    <mergeCell ref="A4:B4"/>
    <mergeCell ref="A78:B78"/>
    <mergeCell ref="A77:B77"/>
    <mergeCell ref="A76:B76"/>
  </mergeCells>
  <phoneticPr fontId="0" type="noConversion"/>
  <printOptions horizontalCentered="1"/>
  <pageMargins left="0.78740157480314965" right="0" top="0.78740157480314965" bottom="0.78740157480314965" header="0.39370078740157483" footer="0.15748031496062992"/>
  <pageSetup paperSize="9" scale="93" fitToWidth="0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evstigneeva</cp:lastModifiedBy>
  <cp:lastPrinted>2010-09-30T11:51:39Z</cp:lastPrinted>
  <dcterms:created xsi:type="dcterms:W3CDTF">2004-11-13T08:03:22Z</dcterms:created>
  <dcterms:modified xsi:type="dcterms:W3CDTF">2010-10-05T09:39:39Z</dcterms:modified>
</cp:coreProperties>
</file>