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95" windowWidth="12435" windowHeight="11010"/>
  </bookViews>
  <sheets>
    <sheet name="Новый_4" sheetId="1" r:id="rId1"/>
  </sheets>
  <definedNames>
    <definedName name="_xlnm._FilterDatabase" localSheetId="0" hidden="1">Новый_4!$A$5:$T$38</definedName>
    <definedName name="Z_1177D843_6A6E_419E_A6FD_1F9DB4C9E950_.wvu.Cols" localSheetId="0" hidden="1">Новый_4!$B:$E,Новый_4!$H:$H,Новый_4!$L:$M,Новый_4!$O:$P,Новый_4!$R:$S</definedName>
    <definedName name="Z_1177D843_6A6E_419E_A6FD_1F9DB4C9E950_.wvu.FilterData" localSheetId="0" hidden="1">Новый_4!$A$5:$T$38</definedName>
    <definedName name="Z_1177D843_6A6E_419E_A6FD_1F9DB4C9E950_.wvu.PrintTitles" localSheetId="0" hidden="1">Новый_4!$F:$S,Новый_4!$4:$5</definedName>
    <definedName name="Z_1B024550_EEFD_4711_9190_1CFEBFD32CBC_.wvu.Cols" localSheetId="0" hidden="1">Новый_4!$B:$E,Новый_4!$H:$H,Новый_4!$L:$M,Новый_4!$O:$P,Новый_4!$R:$S</definedName>
    <definedName name="Z_1B024550_EEFD_4711_9190_1CFEBFD32CBC_.wvu.FilterData" localSheetId="0" hidden="1">Новый_4!$A$5:$T$38</definedName>
    <definedName name="Z_1B024550_EEFD_4711_9190_1CFEBFD32CBC_.wvu.PrintArea" localSheetId="0" hidden="1">Новый_4!$A$1:$S$42</definedName>
    <definedName name="Z_1B024550_EEFD_4711_9190_1CFEBFD32CBC_.wvu.PrintTitles" localSheetId="0" hidden="1">Новый_4!$F:$S,Новый_4!$4:$5</definedName>
    <definedName name="Z_2C2836E5_9C80_49B9_8336_E56244D48A5B_.wvu.FilterData" localSheetId="0" hidden="1">Новый_4!$A$5:$T$38</definedName>
    <definedName name="Z_2F00AF6D_1D4F_4D2B_A7DF_006D50E1E3B2_.wvu.FilterData" localSheetId="0" hidden="1">Новый_4!$A$5:$T$38</definedName>
    <definedName name="Z_3B2D431E_4D07_4BFB_B24A_A658C08424ED_.wvu.Cols" localSheetId="0" hidden="1">Новый_4!$B:$E,Новый_4!$H:$H,Новый_4!$L:$M,Новый_4!$O:$P,Новый_4!$R:$S</definedName>
    <definedName name="Z_3B2D431E_4D07_4BFB_B24A_A658C08424ED_.wvu.FilterData" localSheetId="0" hidden="1">Новый_4!$A$5:$T$38</definedName>
    <definedName name="Z_3B2D431E_4D07_4BFB_B24A_A658C08424ED_.wvu.PrintTitles" localSheetId="0" hidden="1">Новый_4!$F:$S,Новый_4!$4:$5</definedName>
    <definedName name="Z_3D179138_739C_4909_9F63_BA30E80B196B_.wvu.Cols" localSheetId="0" hidden="1">Новый_4!$B:$E,Новый_4!$H:$H,Новый_4!$L:$M,Новый_4!$O:$P,Новый_4!$R:$S</definedName>
    <definedName name="Z_3D179138_739C_4909_9F63_BA30E80B196B_.wvu.FilterData" localSheetId="0" hidden="1">Новый_4!$A$5:$T$38</definedName>
    <definedName name="Z_3D179138_739C_4909_9F63_BA30E80B196B_.wvu.PrintTitles" localSheetId="0" hidden="1">Новый_4!$F:$S,Новый_4!$4:$5</definedName>
    <definedName name="Z_40F0C54C_CB92_4274_AEEC_05A7A9448141_.wvu.Cols" localSheetId="0" hidden="1">Новый_4!$B:$E,Новый_4!$H:$H,Новый_4!$L:$M,Новый_4!$O:$P,Новый_4!$R:$S</definedName>
    <definedName name="Z_40F0C54C_CB92_4274_AEEC_05A7A9448141_.wvu.FilterData" localSheetId="0" hidden="1">Новый_4!$A$5:$T$38</definedName>
    <definedName name="Z_40F0C54C_CB92_4274_AEEC_05A7A9448141_.wvu.PrintTitles" localSheetId="0" hidden="1">Новый_4!$F:$S,Новый_4!$4:$5</definedName>
    <definedName name="Z_4739021C_FBD8_4D43_86F7_AE922127185E_.wvu.FilterData" localSheetId="0" hidden="1">Новый_4!$A$5:$T$38</definedName>
    <definedName name="Z_48FDF2C7_D43D_4EB5_A5F1_09F42A671E99_.wvu.Cols" localSheetId="0" hidden="1">Новый_4!$B:$E,Новый_4!$H:$H,Новый_4!$L:$M,Новый_4!$O:$P,Новый_4!$R:$S</definedName>
    <definedName name="Z_48FDF2C7_D43D_4EB5_A5F1_09F42A671E99_.wvu.FilterData" localSheetId="0" hidden="1">Новый_4!$A$5:$T$38</definedName>
    <definedName name="Z_48FDF2C7_D43D_4EB5_A5F1_09F42A671E99_.wvu.PrintArea" localSheetId="0" hidden="1">Новый_4!$A$1:$Q$38</definedName>
    <definedName name="Z_48FDF2C7_D43D_4EB5_A5F1_09F42A671E99_.wvu.PrintTitles" localSheetId="0" hidden="1">Новый_4!$F:$S,Новый_4!$4:$5</definedName>
    <definedName name="Z_5DF13D2C_F53C_4C53_B231_92518E8A2152_.wvu.Cols" localSheetId="0" hidden="1">Новый_4!$B:$E,Новый_4!$H:$H,Новый_4!$L:$M,Новый_4!$O:$P,Новый_4!$R:$S</definedName>
    <definedName name="Z_5DF13D2C_F53C_4C53_B231_92518E8A2152_.wvu.FilterData" localSheetId="0" hidden="1">Новый_4!$A$5:$T$38</definedName>
    <definedName name="Z_5DF13D2C_F53C_4C53_B231_92518E8A2152_.wvu.PrintTitles" localSheetId="0" hidden="1">Новый_4!$F:$S,Новый_4!$4:$5</definedName>
    <definedName name="Z_66A0BDD8_AE01_4B4F_956E_5E39DC7C80D2_.wvu.FilterData" localSheetId="0" hidden="1">Новый_4!$A$5:$T$38</definedName>
    <definedName name="Z_6724BBAA_248E_4D0E_81CB_95FC62AF8774_.wvu.FilterData" localSheetId="0" hidden="1">Новый_4!$A$5:$T$38</definedName>
    <definedName name="Z_786E480A_622E_4EA3_9B8E_3243D59C8E93_.wvu.Cols" localSheetId="0" hidden="1">Новый_4!$B:$E,Новый_4!$H:$H,Новый_4!$L:$M,Новый_4!$O:$P,Новый_4!$R:$S</definedName>
    <definedName name="Z_786E480A_622E_4EA3_9B8E_3243D59C8E93_.wvu.FilterData" localSheetId="0" hidden="1">Новый_4!$A$5:$T$38</definedName>
    <definedName name="Z_786E480A_622E_4EA3_9B8E_3243D59C8E93_.wvu.PrintTitles" localSheetId="0" hidden="1">Новый_4!$F:$S,Новый_4!$4:$5</definedName>
    <definedName name="Z_787049F3_DECF_4A6E_A2FA_7B2BC1241428_.wvu.FilterData" localSheetId="0" hidden="1">Новый_4!$A$5:$T$38</definedName>
    <definedName name="Z_80C7728F_FDFD_4122_9F4A_E55C05115370_.wvu.FilterData" localSheetId="0" hidden="1">Новый_4!$A$5:$T$38</definedName>
    <definedName name="Z_859F0F61_79AA_45C1_9A78_82F10E206F5E_.wvu.FilterData" localSheetId="0" hidden="1">Новый_4!$A$5:$T$38</definedName>
    <definedName name="Z_9D5A2982_562B_49E8_95FA_CC63A01AAA83_.wvu.FilterData" localSheetId="0" hidden="1">Новый_4!$A$5:$T$38</definedName>
    <definedName name="Z_C4EC7CCF_E50F_4086_803D_F03721D9F1FA_.wvu.FilterData" localSheetId="0" hidden="1">Новый_4!$A$5:$T$38</definedName>
    <definedName name="Z_F4711BAC_E172_42EE_9497_B0E915344688_.wvu.Cols" localSheetId="0" hidden="1">Новый_4!$B:$E,Новый_4!$H:$H,Новый_4!$L:$M,Новый_4!$O:$P,Новый_4!$R:$S</definedName>
    <definedName name="Z_F4711BAC_E172_42EE_9497_B0E915344688_.wvu.FilterData" localSheetId="0" hidden="1">Новый_4!$A$5:$T$38</definedName>
    <definedName name="Z_F4711BAC_E172_42EE_9497_B0E915344688_.wvu.PrintTitles" localSheetId="0" hidden="1">Новый_4!$F:$S,Новый_4!$4:$5</definedName>
    <definedName name="_xlnm.Print_Titles" localSheetId="0">Новый_4!$F:$S,Новый_4!$4:$5</definedName>
    <definedName name="_xlnm.Print_Area" localSheetId="0">Новый_4!$A$1:$S$41</definedName>
  </definedNames>
  <calcPr calcId="145621"/>
  <customWorkbookViews>
    <customWorkbookView name="Степанова Наталья Викторовна - Личное представление" guid="{1B024550-EEFD-4711-9190-1CFEBFD32CBC}" mergeInterval="0" personalView="1" maximized="1" windowWidth="1188" windowHeight="401" activeSheetId="1"/>
    <customWorkbookView name="Архипова Инга Александровна - Личное представление" guid="{5DF13D2C-F53C-4C53-B231-92518E8A2152}" mergeInterval="0" personalView="1" maximized="1" windowWidth="1916" windowHeight="835" activeSheetId="1"/>
    <customWorkbookView name="Скребкова Ольга Николаевна - Личное представление" guid="{3B2D431E-4D07-4BFB-B24A-A658C08424ED}" mergeInterval="0" personalView="1" maximized="1" windowWidth="1666" windowHeight="656" activeSheetId="1"/>
    <customWorkbookView name="Ильин Сергей Викторович - Личное представление" guid="{F4711BAC-E172-42EE-9497-B0E915344688}" mergeInterval="0" personalView="1" maximized="1" windowWidth="1916" windowHeight="807" activeSheetId="1" showComments="commIndAndComment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Хайбулина Ирина Александровна - Личное представление" guid="{40F0C54C-CB92-4274-AEEC-05A7A9448141}" mergeInterval="0" personalView="1" maximized="1" windowWidth="1916" windowHeight="815" activeSheetId="1"/>
    <customWorkbookView name="Никитина Ирина Сергеевна - Личное представление" guid="{48FDF2C7-D43D-4EB5-A5F1-09F42A671E99}" mergeInterval="0" personalView="1" maximized="1" windowWidth="1910" windowHeight="839" activeSheetId="1" showComments="commIndAndComment"/>
    <customWorkbookView name="Болхова Наталья Валерьевна - Личное представление" guid="{3D179138-739C-4909-9F63-BA30E80B196B}" mergeInterval="0" personalView="1" maximized="1" windowWidth="1916" windowHeight="795" activeSheetId="1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L37" i="1" l="1"/>
  <c r="M37" i="1"/>
  <c r="N37" i="1"/>
  <c r="O37" i="1"/>
  <c r="P37" i="1"/>
  <c r="Q37" i="1"/>
  <c r="K37" i="1"/>
  <c r="K38" i="1" l="1"/>
  <c r="L12" i="1" l="1"/>
  <c r="M12" i="1"/>
  <c r="N12" i="1"/>
  <c r="O12" i="1"/>
  <c r="P12" i="1"/>
  <c r="Q12" i="1"/>
  <c r="K12" i="1"/>
  <c r="L21" i="1" l="1"/>
  <c r="L20" i="1" s="1"/>
  <c r="M21" i="1"/>
  <c r="M20" i="1" s="1"/>
  <c r="N21" i="1"/>
  <c r="N20" i="1" s="1"/>
  <c r="O21" i="1"/>
  <c r="O20" i="1" s="1"/>
  <c r="P21" i="1"/>
  <c r="P20" i="1" s="1"/>
  <c r="Q21" i="1"/>
  <c r="Q20" i="1" s="1"/>
  <c r="K21" i="1"/>
  <c r="K20" i="1" s="1"/>
  <c r="L26" i="1"/>
  <c r="L25" i="1" s="1"/>
  <c r="M26" i="1"/>
  <c r="M25" i="1" s="1"/>
  <c r="N26" i="1"/>
  <c r="N25" i="1" s="1"/>
  <c r="O26" i="1"/>
  <c r="O25" i="1" s="1"/>
  <c r="P26" i="1"/>
  <c r="P25" i="1" s="1"/>
  <c r="Q26" i="1"/>
  <c r="Q25" i="1" s="1"/>
  <c r="K26" i="1"/>
  <c r="K25" i="1" s="1"/>
  <c r="L38" i="1"/>
  <c r="M38" i="1"/>
  <c r="O38" i="1"/>
  <c r="P38" i="1"/>
  <c r="L11" i="1" l="1"/>
  <c r="M11" i="1"/>
  <c r="L35" i="1"/>
  <c r="L34" i="1" s="1"/>
  <c r="M35" i="1"/>
  <c r="M34" i="1" s="1"/>
  <c r="N35" i="1"/>
  <c r="N34" i="1" s="1"/>
  <c r="O35" i="1"/>
  <c r="O34" i="1" s="1"/>
  <c r="P35" i="1"/>
  <c r="P34" i="1" s="1"/>
  <c r="Q35" i="1"/>
  <c r="Q34" i="1" s="1"/>
  <c r="K35" i="1"/>
  <c r="K34" i="1" s="1"/>
  <c r="L41" i="1" l="1"/>
  <c r="M41" i="1"/>
  <c r="Q29" i="1"/>
  <c r="Q28" i="1" s="1"/>
  <c r="P29" i="1"/>
  <c r="P28" i="1" s="1"/>
  <c r="O29" i="1"/>
  <c r="O28" i="1" s="1"/>
  <c r="N29" i="1"/>
  <c r="N28" i="1" s="1"/>
  <c r="K29" i="1"/>
  <c r="K28" i="1" s="1"/>
  <c r="Q18" i="1"/>
  <c r="Q17" i="1" s="1"/>
  <c r="Q11" i="1" s="1"/>
  <c r="P18" i="1"/>
  <c r="P17" i="1" s="1"/>
  <c r="P11" i="1" s="1"/>
  <c r="O18" i="1"/>
  <c r="O17" i="1" s="1"/>
  <c r="O11" i="1" s="1"/>
  <c r="N18" i="1"/>
  <c r="N17" i="1" s="1"/>
  <c r="N11" i="1" s="1"/>
  <c r="K18" i="1"/>
  <c r="K17" i="1" s="1"/>
  <c r="K11" i="1" s="1"/>
  <c r="Q7" i="1"/>
  <c r="Q6" i="1" s="1"/>
  <c r="P7" i="1"/>
  <c r="P6" i="1" s="1"/>
  <c r="O7" i="1"/>
  <c r="O6" i="1" s="1"/>
  <c r="N7" i="1"/>
  <c r="N6" i="1" s="1"/>
  <c r="K7" i="1"/>
  <c r="K6" i="1" s="1"/>
  <c r="N41" i="1" l="1"/>
  <c r="O41" i="1"/>
  <c r="K41" i="1"/>
  <c r="Q41" i="1"/>
  <c r="P41" i="1"/>
</calcChain>
</file>

<file path=xl/sharedStrings.xml><?xml version="1.0" encoding="utf-8"?>
<sst xmlns="http://schemas.openxmlformats.org/spreadsheetml/2006/main" count="163" uniqueCount="138">
  <si>
    <t/>
  </si>
  <si>
    <t>5000000</t>
  </si>
  <si>
    <t>2910000</t>
  </si>
  <si>
    <t>2900000</t>
  </si>
  <si>
    <t>2917293</t>
  </si>
  <si>
    <t>1110000</t>
  </si>
  <si>
    <t>1100000</t>
  </si>
  <si>
    <t>1117426</t>
  </si>
  <si>
    <t>1117425</t>
  </si>
  <si>
    <t>1117424</t>
  </si>
  <si>
    <t>1117423</t>
  </si>
  <si>
    <t>0710000</t>
  </si>
  <si>
    <t>0700000</t>
  </si>
  <si>
    <t>0715290</t>
  </si>
  <si>
    <t>0310000</t>
  </si>
  <si>
    <t>0300000</t>
  </si>
  <si>
    <t>0317308</t>
  </si>
  <si>
    <t>0317307</t>
  </si>
  <si>
    <t>0317079</t>
  </si>
  <si>
    <t>0210000</t>
  </si>
  <si>
    <t>0200000</t>
  </si>
  <si>
    <t>0217426</t>
  </si>
  <si>
    <t>0217425</t>
  </si>
  <si>
    <t>0217424</t>
  </si>
  <si>
    <t>0217423</t>
  </si>
  <si>
    <t>0130000</t>
  </si>
  <si>
    <t>0100000</t>
  </si>
  <si>
    <t>0137425</t>
  </si>
  <si>
    <t>0137424</t>
  </si>
  <si>
    <t>0137030</t>
  </si>
  <si>
    <t>средства ФБ/ГК</t>
  </si>
  <si>
    <t>средства ОБ</t>
  </si>
  <si>
    <t>в том числе</t>
  </si>
  <si>
    <t>2017 год</t>
  </si>
  <si>
    <t>Наименование целевой статьи</t>
  </si>
  <si>
    <t>Целевая статья</t>
  </si>
  <si>
    <t>Программа</t>
  </si>
  <si>
    <t xml:space="preserve"> 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</si>
  <si>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</si>
  <si>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</si>
  <si>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2018 год</t>
  </si>
  <si>
    <t>Перечень публичных нормативных обязательств, подлежащих исполнению за счет средств областного бюджета на 2017 год и на плановый период 2018 и 2019 годов</t>
  </si>
  <si>
    <t>2019 год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</si>
  <si>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</si>
  <si>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</si>
  <si>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</si>
  <si>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</si>
  <si>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</si>
  <si>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</si>
  <si>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</si>
  <si>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№ 6 от 02.11.2010 "Об установлении выплат к международному дню пожилых людей"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</si>
  <si>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</si>
  <si>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</si>
  <si>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</si>
  <si>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Закон Ярославской области от 19.12.2008 № 65-з "Социальный кодекс Ярославской области" статья 90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</si>
  <si>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</si>
  <si>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</si>
  <si>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</si>
  <si>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Закон Ярославской области от 19.12.2008 № 65-з "Социальный кодекс Ярославской области" статья 93</t>
  </si>
  <si>
    <t>02.0.00.00000</t>
  </si>
  <si>
    <t>Государственная программа "Развитие образования и молодежная политика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</si>
  <si>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</si>
  <si>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</si>
  <si>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</si>
  <si>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</si>
  <si>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</si>
  <si>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№ 65-з "Социальный кодекс Ярославской области" статья 75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</si>
  <si>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</si>
  <si>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</si>
  <si>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</si>
  <si>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</si>
  <si>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</si>
  <si>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</si>
  <si>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</si>
  <si>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№ 65-з "Социальный кодекс Ярославской области" статья 64</t>
  </si>
  <si>
    <t>02.8.00.00000</t>
  </si>
  <si>
    <t>02.08.01.00000</t>
  </si>
  <si>
    <t>02.08.01.73320</t>
  </si>
  <si>
    <t>Закон Ярославской области от 19.12.2008 № 65-з "Социальный кодекс Ярославской области" статья 92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</si>
  <si>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</si>
  <si>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</si>
  <si>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</si>
  <si>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</si>
  <si>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</si>
  <si>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</si>
  <si>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Ежемесячное материальное обеспечение</t>
  </si>
  <si>
    <t>Закон Ярославской области от 19.12.2008 № 65-з "Социальный кодекс Ярославской области" статья 86 &lt;1&gt;</t>
  </si>
  <si>
    <t>03.1..01.73070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</si>
  <si>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</si>
  <si>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Ежемесячная выплата на детей погибших сотрудников правоохранительных органов и военнослужащих</t>
  </si>
  <si>
    <t>Закон Ярославской области от 19.12.2008 № 65-з "Социальный кодекс Ярославской области" статья 82</t>
  </si>
  <si>
    <t>03.1.01.73080</t>
  </si>
  <si>
    <t xml:space="preserve">Государственная поддержка неработающих пенсионеров в учреждениях, подведомственных учредителю в сфере социальной поддержки населения </t>
  </si>
  <si>
    <t>07.0.00.00000</t>
  </si>
  <si>
    <t xml:space="preserve">Государственная программа "Содействие занятости населения Ярославской области" </t>
  </si>
  <si>
    <t>07.1.00.00000</t>
  </si>
  <si>
    <t>Ведомственная целевая программа "Содействие занятости населения Ярославской области"</t>
  </si>
  <si>
    <t>07.1.03.52900</t>
  </si>
  <si>
    <t>Социальные выплаты безработным гражданам за счет средств федерального бюджета</t>
  </si>
  <si>
    <t xml:space="preserve">Социальные выплаты гражданам, признанным в установленном порядке безработными </t>
  </si>
  <si>
    <t>Постановление Правительства РФ от 22.01.2007 № 36,   Постановление Правительства РФ от 21.12.2011 № 1064</t>
  </si>
  <si>
    <t>11.0.00.00000</t>
  </si>
  <si>
    <t>Государственная программа "Развитие культуры и туризма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</si>
  <si>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</si>
  <si>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</si>
  <si>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</si>
  <si>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</si>
  <si>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</si>
  <si>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</si>
  <si>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</si>
  <si>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</si>
  <si>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</si>
  <si>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</si>
  <si>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29.0.00.00000</t>
  </si>
  <si>
    <t>Государственная программа "Развитие лесного хозяйства в Ярославской области"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</si>
  <si>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</si>
  <si>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</si>
  <si>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</si>
  <si>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</si>
  <si>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50.0.00.00000</t>
  </si>
  <si>
    <t>Непрограммные расходы</t>
  </si>
  <si>
    <t>50.0.00.80210</t>
  </si>
  <si>
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области; </t>
  </si>
  <si>
    <t>Указ Губернатора Ярославской области от 02.11.2010  № 6; распоряжение Губернатора от 03.11.2010 № 229-р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</si>
  <si>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</si>
  <si>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Государственная поддержка обучающихся по образовательным программам высшего образования в виде именных стипендий</t>
  </si>
  <si>
    <t>Государственная поддержка обучающихся по образовательным программам высшего образования</t>
  </si>
  <si>
    <t>Государственная поддержка обучающихся по образовательным программам высшего образования в виде стипендий</t>
  </si>
  <si>
    <t xml:space="preserve">Именные стипендии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</si>
  <si>
    <t>Итого</t>
  </si>
  <si>
    <t xml:space="preserve">Eдиновременное денежное поощрение гражданам, удостоенным наград Ярославской области
</t>
  </si>
  <si>
    <t>Закон Ярославской области от 06.05.2010. № 11-з "О наградах" статья 13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</si>
  <si>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</si>
  <si>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</si>
  <si>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Губернаторские выплаты специалистам за исключительный личный вклад в решение социальных проблем области</t>
  </si>
  <si>
    <t>50.0.00.80310</t>
  </si>
  <si>
    <t>Постановление Правительства Ярославской области  от 04.08.2003 № 485 "О губернаторских выплатах"</t>
  </si>
  <si>
    <t xml:space="preserve">Денежное поощрение в рамках Закона Ярославской области "О наградах"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</si>
</sst>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74">
    <xf numFmtId="0" fontId="0" fillId="0" borderId="0" xfId="0"/>
    <xf numFmtId="38" fontId="3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40" fontId="6" fillId="0" borderId="4" xfId="1" applyNumberFormat="1" applyFont="1" applyFill="1" applyBorder="1" applyAlignment="1" applyProtection="1">
      <alignment vertical="center"/>
      <protection hidden="1"/>
    </xf>
    <xf numFmtId="40" fontId="6" fillId="0" borderId="9" xfId="1" applyNumberFormat="1" applyFont="1" applyFill="1" applyBorder="1" applyAlignment="1" applyProtection="1">
      <alignment vertical="center"/>
      <protection hidden="1"/>
    </xf>
    <xf numFmtId="0" fontId="2" fillId="0" borderId="5" xfId="1" applyFont="1" applyBorder="1" applyProtection="1">
      <protection hidden="1"/>
    </xf>
    <xf numFmtId="40" fontId="5" fillId="0" borderId="4" xfId="1" applyNumberFormat="1" applyFont="1" applyFill="1" applyBorder="1" applyAlignment="1" applyProtection="1">
      <alignment vertical="center"/>
      <protection hidden="1"/>
    </xf>
    <xf numFmtId="40" fontId="5" fillId="0" borderId="9" xfId="1" applyNumberFormat="1" applyFont="1" applyFill="1" applyBorder="1" applyAlignment="1" applyProtection="1">
      <alignment vertical="center"/>
      <protection hidden="1"/>
    </xf>
    <xf numFmtId="40" fontId="7" fillId="0" borderId="1" xfId="1" applyNumberFormat="1" applyFont="1" applyFill="1" applyBorder="1" applyAlignment="1" applyProtection="1">
      <alignment vertical="center"/>
      <protection hidden="1"/>
    </xf>
    <xf numFmtId="40" fontId="7" fillId="0" borderId="2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2" fillId="2" borderId="0" xfId="1" applyFont="1" applyFill="1" applyBorder="1"/>
    <xf numFmtId="164" fontId="2" fillId="2" borderId="0" xfId="1" applyNumberFormat="1" applyFont="1" applyFill="1" applyBorder="1"/>
    <xf numFmtId="164" fontId="2" fillId="0" borderId="0" xfId="1" applyNumberFormat="1" applyFont="1"/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vertical="center"/>
      <protection hidden="1"/>
    </xf>
    <xf numFmtId="0" fontId="8" fillId="0" borderId="4" xfId="1" applyNumberFormat="1" applyFont="1" applyFill="1" applyBorder="1" applyAlignment="1" applyProtection="1">
      <alignment vertical="center"/>
      <protection hidden="1"/>
    </xf>
    <xf numFmtId="0" fontId="11" fillId="0" borderId="1" xfId="1" applyNumberFormat="1" applyFont="1" applyFill="1" applyBorder="1" applyAlignment="1" applyProtection="1">
      <alignment vertical="center"/>
      <protection hidden="1"/>
    </xf>
    <xf numFmtId="14" fontId="11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0" fontId="3" fillId="2" borderId="2" xfId="1" applyFont="1" applyFill="1" applyBorder="1"/>
    <xf numFmtId="164" fontId="11" fillId="2" borderId="2" xfId="1" applyNumberFormat="1" applyFont="1" applyFill="1" applyBorder="1"/>
    <xf numFmtId="38" fontId="10" fillId="0" borderId="2" xfId="1" applyNumberFormat="1" applyFont="1" applyFill="1" applyBorder="1" applyAlignment="1" applyProtection="1">
      <alignment vertical="center"/>
      <protection hidden="1"/>
    </xf>
    <xf numFmtId="38" fontId="8" fillId="0" borderId="2" xfId="1" applyNumberFormat="1" applyFont="1" applyFill="1" applyBorder="1" applyAlignment="1" applyProtection="1">
      <alignment vertical="center"/>
      <protection hidden="1"/>
    </xf>
    <xf numFmtId="38" fontId="11" fillId="0" borderId="8" xfId="1" applyNumberFormat="1" applyFont="1" applyFill="1" applyBorder="1" applyAlignment="1" applyProtection="1">
      <alignment vertical="center"/>
      <protection hidden="1"/>
    </xf>
    <xf numFmtId="38" fontId="11" fillId="0" borderId="1" xfId="1" applyNumberFormat="1" applyFont="1" applyFill="1" applyBorder="1" applyAlignment="1" applyProtection="1">
      <alignment vertical="center"/>
      <protection hidden="1"/>
    </xf>
    <xf numFmtId="38" fontId="11" fillId="0" borderId="2" xfId="1" applyNumberFormat="1" applyFont="1" applyFill="1" applyBorder="1" applyAlignment="1" applyProtection="1">
      <alignment vertical="center"/>
      <protection hidden="1"/>
    </xf>
    <xf numFmtId="38" fontId="3" fillId="0" borderId="2" xfId="1" applyNumberFormat="1" applyFont="1" applyFill="1" applyBorder="1" applyAlignment="1" applyProtection="1">
      <alignment vertical="center"/>
      <protection hidden="1"/>
    </xf>
    <xf numFmtId="38" fontId="10" fillId="2" borderId="2" xfId="1" applyNumberFormat="1" applyFont="1" applyFill="1" applyBorder="1"/>
    <xf numFmtId="0" fontId="10" fillId="0" borderId="9" xfId="1" applyNumberFormat="1" applyFont="1" applyFill="1" applyBorder="1" applyAlignment="1" applyProtection="1">
      <alignment vertical="top" wrapText="1"/>
      <protection hidden="1"/>
    </xf>
    <xf numFmtId="0" fontId="3" fillId="0" borderId="8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8" fillId="0" borderId="9" xfId="1" applyNumberFormat="1" applyFont="1" applyFill="1" applyBorder="1" applyAlignment="1" applyProtection="1">
      <alignment vertical="top" wrapText="1"/>
      <protection hidden="1"/>
    </xf>
    <xf numFmtId="0" fontId="11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2" borderId="9" xfId="1" applyNumberFormat="1" applyFont="1" applyFill="1" applyBorder="1" applyAlignment="1" applyProtection="1">
      <alignment vertical="top" wrapText="1"/>
      <protection hidden="1"/>
    </xf>
    <xf numFmtId="0" fontId="2" fillId="0" borderId="0" xfId="1" applyFont="1" applyBorder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40" fontId="5" fillId="0" borderId="0" xfId="1" applyNumberFormat="1" applyFont="1" applyFill="1" applyBorder="1" applyAlignment="1" applyProtection="1">
      <alignment vertical="center"/>
      <protection hidden="1"/>
    </xf>
    <xf numFmtId="0" fontId="1" fillId="3" borderId="8" xfId="1" applyNumberFormat="1" applyFont="1" applyFill="1" applyBorder="1" applyAlignment="1" applyProtection="1">
      <protection hidden="1"/>
    </xf>
    <xf numFmtId="0" fontId="1" fillId="2" borderId="10" xfId="1" applyNumberFormat="1" applyFont="1" applyFill="1" applyBorder="1" applyAlignment="1" applyProtection="1">
      <protection hidden="1"/>
    </xf>
    <xf numFmtId="0" fontId="2" fillId="2" borderId="9" xfId="1" applyNumberFormat="1" applyFont="1" applyFill="1" applyBorder="1" applyAlignment="1" applyProtection="1">
      <alignment vertical="center" wrapText="1"/>
      <protection hidden="1"/>
    </xf>
    <xf numFmtId="0" fontId="8" fillId="2" borderId="1" xfId="1" applyFont="1" applyFill="1" applyBorder="1" applyAlignment="1">
      <alignment horizontal="left"/>
    </xf>
    <xf numFmtId="0" fontId="8" fillId="2" borderId="3" xfId="1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9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  <xf numFmtId="0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43"/>
  <sheetViews>
    <sheetView showGridLines="0" tabSelected="1" view="pageBreakPreview" topLeftCell="A25" zoomScaleNormal="80" zoomScaleSheetLayoutView="100" workbookViewId="0">
      <selection activeCell="J57" sqref="J57"/>
    </sheetView>
  </sheetViews>
  <sheetFormatPr defaultColWidth="9.140625" defaultRowHeight="12.75" x14ac:dyDescent="0.2"/>
  <cols>
    <col min="1" max="1" width="0.140625" style="3" customWidth="1"/>
    <col min="2" max="5" width="9.140625" style="3" hidden="1" customWidth="1"/>
    <col min="6" max="6" width="14.5703125" style="3" customWidth="1"/>
    <col min="7" max="7" width="73.140625" style="3" customWidth="1"/>
    <col min="8" max="8" width="9.140625" style="3" hidden="1" customWidth="1"/>
    <col min="9" max="9" width="57.140625" style="3" customWidth="1"/>
    <col min="10" max="10" width="30" style="3" customWidth="1"/>
    <col min="11" max="11" width="16.85546875" style="3" customWidth="1"/>
    <col min="12" max="12" width="14.85546875" style="3" hidden="1" customWidth="1"/>
    <col min="13" max="13" width="16.85546875" style="3" hidden="1" customWidth="1"/>
    <col min="14" max="14" width="17.28515625" style="3" customWidth="1"/>
    <col min="15" max="15" width="12" style="3" hidden="1" customWidth="1"/>
    <col min="16" max="16" width="10.140625" style="3" hidden="1" customWidth="1"/>
    <col min="17" max="17" width="18.42578125" style="3" customWidth="1"/>
    <col min="18" max="18" width="15.28515625" style="3" hidden="1" customWidth="1"/>
    <col min="19" max="19" width="16.42578125" style="3" hidden="1" customWidth="1"/>
    <col min="20" max="20" width="2.5703125" style="3" customWidth="1"/>
    <col min="21" max="16384" width="9.140625" style="3"/>
  </cols>
  <sheetData>
    <row r="1" spans="1:2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 t="s">
        <v>37</v>
      </c>
    </row>
    <row r="2" spans="1:20" ht="15" customHeight="1" x14ac:dyDescent="0.2">
      <c r="A2" s="2"/>
      <c r="B2" s="4"/>
      <c r="C2" s="4"/>
      <c r="D2" s="4"/>
      <c r="E2" s="4"/>
      <c r="F2" s="61" t="s">
        <v>41</v>
      </c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2"/>
    </row>
    <row r="3" spans="1:20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2.75" customHeight="1" x14ac:dyDescent="0.25">
      <c r="A4" s="2"/>
      <c r="B4" s="62" t="s">
        <v>36</v>
      </c>
      <c r="C4" s="62" t="s">
        <v>0</v>
      </c>
      <c r="D4" s="62" t="s">
        <v>0</v>
      </c>
      <c r="E4" s="62" t="s">
        <v>0</v>
      </c>
      <c r="F4" s="64" t="s">
        <v>35</v>
      </c>
      <c r="G4" s="64" t="s">
        <v>34</v>
      </c>
      <c r="H4" s="66" t="s">
        <v>0</v>
      </c>
      <c r="I4" s="64" t="s">
        <v>38</v>
      </c>
      <c r="J4" s="64" t="s">
        <v>39</v>
      </c>
      <c r="K4" s="64" t="s">
        <v>33</v>
      </c>
      <c r="L4" s="65" t="s">
        <v>32</v>
      </c>
      <c r="M4" s="67"/>
      <c r="N4" s="64" t="s">
        <v>40</v>
      </c>
      <c r="O4" s="68" t="s">
        <v>32</v>
      </c>
      <c r="P4" s="68"/>
      <c r="Q4" s="69" t="s">
        <v>42</v>
      </c>
      <c r="R4" s="70" t="s">
        <v>32</v>
      </c>
      <c r="S4" s="70"/>
      <c r="T4" s="2"/>
    </row>
    <row r="5" spans="1:20" ht="32.25" customHeight="1" x14ac:dyDescent="0.2">
      <c r="A5" s="2"/>
      <c r="B5" s="63"/>
      <c r="C5" s="63"/>
      <c r="D5" s="63"/>
      <c r="E5" s="63"/>
      <c r="F5" s="65"/>
      <c r="G5" s="65"/>
      <c r="H5" s="66"/>
      <c r="I5" s="64"/>
      <c r="J5" s="64"/>
      <c r="K5" s="64"/>
      <c r="L5" s="22" t="s">
        <v>31</v>
      </c>
      <c r="M5" s="23" t="s">
        <v>30</v>
      </c>
      <c r="N5" s="64"/>
      <c r="O5" s="24" t="s">
        <v>31</v>
      </c>
      <c r="P5" s="25" t="s">
        <v>30</v>
      </c>
      <c r="Q5" s="69"/>
      <c r="R5" s="5" t="s">
        <v>31</v>
      </c>
      <c r="S5" s="5" t="s">
        <v>30</v>
      </c>
      <c r="T5" s="2"/>
    </row>
    <row r="6" spans="1:20" ht="31.5" x14ac:dyDescent="0.25">
      <c r="A6" s="6"/>
      <c r="B6" s="59" t="s">
        <v>26</v>
      </c>
      <c r="C6" s="59"/>
      <c r="D6" s="59"/>
      <c r="E6" s="60"/>
      <c r="F6" s="26" t="s">
        <v>43</v>
      </c>
      <c r="G6" s="40" t="s">
        <v>44</v>
      </c>
      <c r="H6" s="41"/>
      <c r="I6" s="42"/>
      <c r="J6" s="42"/>
      <c r="K6" s="33">
        <f>K7</f>
        <v>150500</v>
      </c>
      <c r="L6" s="33"/>
      <c r="M6" s="33"/>
      <c r="N6" s="33">
        <f t="shared" ref="N6:Q6" si="0">N7</f>
        <v>150500</v>
      </c>
      <c r="O6" s="33">
        <f t="shared" si="0"/>
        <v>0</v>
      </c>
      <c r="P6" s="33">
        <f t="shared" si="0"/>
        <v>0</v>
      </c>
      <c r="Q6" s="33">
        <f t="shared" si="0"/>
        <v>150500</v>
      </c>
      <c r="R6" s="7">
        <v>166100</v>
      </c>
      <c r="S6" s="8">
        <v>0</v>
      </c>
      <c r="T6" s="9"/>
    </row>
    <row r="7" spans="1:20" ht="31.5" x14ac:dyDescent="0.2">
      <c r="A7" s="6"/>
      <c r="B7" s="55" t="s">
        <v>25</v>
      </c>
      <c r="C7" s="55"/>
      <c r="D7" s="55"/>
      <c r="E7" s="56"/>
      <c r="F7" s="27" t="s">
        <v>45</v>
      </c>
      <c r="G7" s="43" t="s">
        <v>46</v>
      </c>
      <c r="H7" s="41"/>
      <c r="I7" s="42"/>
      <c r="J7" s="42"/>
      <c r="K7" s="34">
        <f>K8+K9+K10</f>
        <v>150500</v>
      </c>
      <c r="L7" s="34"/>
      <c r="M7" s="34"/>
      <c r="N7" s="34">
        <f t="shared" ref="N7:Q7" si="1">N8+N9+N10</f>
        <v>150500</v>
      </c>
      <c r="O7" s="34">
        <f t="shared" si="1"/>
        <v>0</v>
      </c>
      <c r="P7" s="34">
        <f t="shared" si="1"/>
        <v>0</v>
      </c>
      <c r="Q7" s="34">
        <f t="shared" si="1"/>
        <v>150500</v>
      </c>
      <c r="R7" s="10">
        <v>166100</v>
      </c>
      <c r="S7" s="11">
        <v>0</v>
      </c>
      <c r="T7" s="9"/>
    </row>
    <row r="8" spans="1:20" ht="81" customHeight="1" x14ac:dyDescent="0.2">
      <c r="A8" s="6"/>
      <c r="B8" s="57" t="s">
        <v>29</v>
      </c>
      <c r="C8" s="57"/>
      <c r="D8" s="57"/>
      <c r="E8" s="58"/>
      <c r="F8" s="28" t="s">
        <v>47</v>
      </c>
      <c r="G8" s="44" t="s">
        <v>48</v>
      </c>
      <c r="H8" s="41"/>
      <c r="I8" s="45" t="s">
        <v>49</v>
      </c>
      <c r="J8" s="42" t="s">
        <v>50</v>
      </c>
      <c r="K8" s="35">
        <v>75500</v>
      </c>
      <c r="L8" s="36"/>
      <c r="M8" s="36"/>
      <c r="N8" s="36">
        <v>75500</v>
      </c>
      <c r="O8" s="36"/>
      <c r="P8" s="36"/>
      <c r="Q8" s="37">
        <v>75500</v>
      </c>
      <c r="R8" s="12">
        <v>101000</v>
      </c>
      <c r="S8" s="13">
        <v>0</v>
      </c>
      <c r="T8" s="9"/>
    </row>
    <row r="9" spans="1:20" ht="96" customHeight="1" x14ac:dyDescent="0.2">
      <c r="A9" s="6"/>
      <c r="B9" s="57" t="s">
        <v>28</v>
      </c>
      <c r="C9" s="57"/>
      <c r="D9" s="57"/>
      <c r="E9" s="58"/>
      <c r="F9" s="28" t="s">
        <v>51</v>
      </c>
      <c r="G9" s="44" t="s">
        <v>52</v>
      </c>
      <c r="H9" s="41"/>
      <c r="I9" s="45" t="s">
        <v>53</v>
      </c>
      <c r="J9" s="42" t="s">
        <v>54</v>
      </c>
      <c r="K9" s="35">
        <v>28600</v>
      </c>
      <c r="L9" s="36"/>
      <c r="M9" s="36"/>
      <c r="N9" s="36">
        <v>28600</v>
      </c>
      <c r="O9" s="36"/>
      <c r="P9" s="36"/>
      <c r="Q9" s="37">
        <v>28600</v>
      </c>
      <c r="R9" s="12">
        <v>23600</v>
      </c>
      <c r="S9" s="13">
        <v>0</v>
      </c>
      <c r="T9" s="9"/>
    </row>
    <row r="10" spans="1:20" ht="95.25" customHeight="1" x14ac:dyDescent="0.2">
      <c r="A10" s="6"/>
      <c r="B10" s="57" t="s">
        <v>27</v>
      </c>
      <c r="C10" s="57"/>
      <c r="D10" s="57"/>
      <c r="E10" s="58"/>
      <c r="F10" s="28" t="s">
        <v>55</v>
      </c>
      <c r="G10" s="44" t="s">
        <v>56</v>
      </c>
      <c r="H10" s="41"/>
      <c r="I10" s="45" t="s">
        <v>57</v>
      </c>
      <c r="J10" s="42" t="s">
        <v>58</v>
      </c>
      <c r="K10" s="35">
        <v>46400</v>
      </c>
      <c r="L10" s="36"/>
      <c r="M10" s="36"/>
      <c r="N10" s="36">
        <v>46400</v>
      </c>
      <c r="O10" s="36"/>
      <c r="P10" s="36"/>
      <c r="Q10" s="37">
        <v>46400</v>
      </c>
      <c r="R10" s="12">
        <v>41500</v>
      </c>
      <c r="S10" s="13">
        <v>0</v>
      </c>
      <c r="T10" s="9"/>
    </row>
    <row r="11" spans="1:20" ht="31.5" x14ac:dyDescent="0.25">
      <c r="A11" s="6"/>
      <c r="B11" s="59" t="s">
        <v>20</v>
      </c>
      <c r="C11" s="59"/>
      <c r="D11" s="59"/>
      <c r="E11" s="60"/>
      <c r="F11" s="26" t="s">
        <v>59</v>
      </c>
      <c r="G11" s="40" t="s">
        <v>60</v>
      </c>
      <c r="H11" s="41"/>
      <c r="I11" s="45"/>
      <c r="J11" s="42"/>
      <c r="K11" s="33">
        <f t="shared" ref="K11:Q11" si="2">K12+K17</f>
        <v>34039834</v>
      </c>
      <c r="L11" s="33">
        <f t="shared" si="2"/>
        <v>0</v>
      </c>
      <c r="M11" s="33">
        <f t="shared" si="2"/>
        <v>0</v>
      </c>
      <c r="N11" s="33">
        <f t="shared" si="2"/>
        <v>34039834</v>
      </c>
      <c r="O11" s="33">
        <f t="shared" si="2"/>
        <v>0</v>
      </c>
      <c r="P11" s="33">
        <f t="shared" si="2"/>
        <v>0</v>
      </c>
      <c r="Q11" s="33">
        <f t="shared" si="2"/>
        <v>34039834</v>
      </c>
      <c r="R11" s="7">
        <v>24147834</v>
      </c>
      <c r="S11" s="8">
        <v>0</v>
      </c>
      <c r="T11" s="9"/>
    </row>
    <row r="12" spans="1:20" ht="31.5" x14ac:dyDescent="0.2">
      <c r="A12" s="6"/>
      <c r="B12" s="55" t="s">
        <v>19</v>
      </c>
      <c r="C12" s="55"/>
      <c r="D12" s="55"/>
      <c r="E12" s="56"/>
      <c r="F12" s="27" t="s">
        <v>61</v>
      </c>
      <c r="G12" s="43" t="s">
        <v>62</v>
      </c>
      <c r="H12" s="41"/>
      <c r="I12" s="45"/>
      <c r="J12" s="42"/>
      <c r="K12" s="34">
        <f>K13+K14+K15+K16</f>
        <v>24147834</v>
      </c>
      <c r="L12" s="34">
        <f t="shared" ref="L12:Q12" si="3">L13+L14+L15+L16</f>
        <v>0</v>
      </c>
      <c r="M12" s="34">
        <f t="shared" si="3"/>
        <v>0</v>
      </c>
      <c r="N12" s="34">
        <f t="shared" si="3"/>
        <v>24147834</v>
      </c>
      <c r="O12" s="34">
        <f t="shared" si="3"/>
        <v>0</v>
      </c>
      <c r="P12" s="34">
        <f t="shared" si="3"/>
        <v>0</v>
      </c>
      <c r="Q12" s="34">
        <f t="shared" si="3"/>
        <v>24147834</v>
      </c>
      <c r="R12" s="10">
        <v>24147834</v>
      </c>
      <c r="S12" s="11">
        <v>0</v>
      </c>
      <c r="T12" s="9"/>
    </row>
    <row r="13" spans="1:20" ht="82.5" customHeight="1" x14ac:dyDescent="0.2">
      <c r="A13" s="6"/>
      <c r="B13" s="57" t="s">
        <v>24</v>
      </c>
      <c r="C13" s="57"/>
      <c r="D13" s="57"/>
      <c r="E13" s="58"/>
      <c r="F13" s="28" t="s">
        <v>63</v>
      </c>
      <c r="G13" s="44" t="s">
        <v>64</v>
      </c>
      <c r="H13" s="41"/>
      <c r="I13" s="45" t="s">
        <v>65</v>
      </c>
      <c r="J13" s="42" t="s">
        <v>66</v>
      </c>
      <c r="K13" s="35">
        <v>682556</v>
      </c>
      <c r="L13" s="36"/>
      <c r="M13" s="36"/>
      <c r="N13" s="36">
        <v>682556</v>
      </c>
      <c r="O13" s="36"/>
      <c r="P13" s="36"/>
      <c r="Q13" s="37">
        <v>682556</v>
      </c>
      <c r="R13" s="12">
        <v>631602</v>
      </c>
      <c r="S13" s="13">
        <v>0</v>
      </c>
      <c r="T13" s="9"/>
    </row>
    <row r="14" spans="1:20" ht="95.25" customHeight="1" x14ac:dyDescent="0.2">
      <c r="A14" s="6"/>
      <c r="B14" s="57" t="s">
        <v>23</v>
      </c>
      <c r="C14" s="57"/>
      <c r="D14" s="57"/>
      <c r="E14" s="58"/>
      <c r="F14" s="28" t="s">
        <v>67</v>
      </c>
      <c r="G14" s="44" t="s">
        <v>68</v>
      </c>
      <c r="H14" s="41"/>
      <c r="I14" s="45" t="s">
        <v>53</v>
      </c>
      <c r="J14" s="42" t="s">
        <v>54</v>
      </c>
      <c r="K14" s="37">
        <v>2732389</v>
      </c>
      <c r="L14" s="37"/>
      <c r="M14" s="37"/>
      <c r="N14" s="37">
        <v>2732389</v>
      </c>
      <c r="O14" s="37"/>
      <c r="P14" s="37"/>
      <c r="Q14" s="37">
        <v>2732389</v>
      </c>
      <c r="R14" s="12">
        <v>2573232</v>
      </c>
      <c r="S14" s="13">
        <v>0</v>
      </c>
      <c r="T14" s="9"/>
    </row>
    <row r="15" spans="1:20" ht="87.75" customHeight="1" x14ac:dyDescent="0.2">
      <c r="A15" s="6"/>
      <c r="B15" s="57" t="s">
        <v>22</v>
      </c>
      <c r="C15" s="57"/>
      <c r="D15" s="57"/>
      <c r="E15" s="58"/>
      <c r="F15" s="28" t="s">
        <v>69</v>
      </c>
      <c r="G15" s="44" t="s">
        <v>70</v>
      </c>
      <c r="H15" s="41"/>
      <c r="I15" s="45" t="s">
        <v>57</v>
      </c>
      <c r="J15" s="42" t="s">
        <v>58</v>
      </c>
      <c r="K15" s="35">
        <v>3281000</v>
      </c>
      <c r="L15" s="36"/>
      <c r="M15" s="36"/>
      <c r="N15" s="36">
        <v>3281000</v>
      </c>
      <c r="O15" s="36"/>
      <c r="P15" s="36"/>
      <c r="Q15" s="37">
        <v>3281000</v>
      </c>
      <c r="R15" s="12">
        <v>3281000</v>
      </c>
      <c r="S15" s="13">
        <v>0</v>
      </c>
      <c r="T15" s="9"/>
    </row>
    <row r="16" spans="1:20" ht="98.25" customHeight="1" x14ac:dyDescent="0.2">
      <c r="A16" s="6"/>
      <c r="B16" s="14"/>
      <c r="C16" s="14"/>
      <c r="D16" s="14"/>
      <c r="E16" s="15"/>
      <c r="F16" s="28" t="s">
        <v>71</v>
      </c>
      <c r="G16" s="44" t="s">
        <v>72</v>
      </c>
      <c r="H16" s="41"/>
      <c r="I16" s="45" t="s">
        <v>73</v>
      </c>
      <c r="J16" s="42" t="s">
        <v>74</v>
      </c>
      <c r="K16" s="37">
        <v>17451889</v>
      </c>
      <c r="L16" s="37"/>
      <c r="M16" s="37"/>
      <c r="N16" s="37">
        <v>17451889</v>
      </c>
      <c r="O16" s="37"/>
      <c r="P16" s="37"/>
      <c r="Q16" s="37">
        <v>17451889</v>
      </c>
      <c r="R16" s="12"/>
      <c r="S16" s="13"/>
      <c r="T16" s="9"/>
    </row>
    <row r="17" spans="1:20" ht="31.5" x14ac:dyDescent="0.2">
      <c r="A17" s="6"/>
      <c r="B17" s="14"/>
      <c r="C17" s="14"/>
      <c r="D17" s="14"/>
      <c r="E17" s="15"/>
      <c r="F17" s="71" t="s">
        <v>75</v>
      </c>
      <c r="G17" s="72" t="s">
        <v>126</v>
      </c>
      <c r="H17" s="73"/>
      <c r="I17" s="45"/>
      <c r="J17" s="42"/>
      <c r="K17" s="34">
        <f>K18</f>
        <v>9892000</v>
      </c>
      <c r="L17" s="34"/>
      <c r="M17" s="34"/>
      <c r="N17" s="34">
        <f t="shared" ref="N17:Q17" si="4">N18</f>
        <v>9892000</v>
      </c>
      <c r="O17" s="34">
        <f t="shared" si="4"/>
        <v>0</v>
      </c>
      <c r="P17" s="34">
        <f t="shared" si="4"/>
        <v>0</v>
      </c>
      <c r="Q17" s="34">
        <f t="shared" si="4"/>
        <v>9892000</v>
      </c>
      <c r="R17" s="12"/>
      <c r="S17" s="13"/>
      <c r="T17" s="9"/>
    </row>
    <row r="18" spans="1:20" ht="34.5" customHeight="1" x14ac:dyDescent="0.2">
      <c r="A18" s="6"/>
      <c r="B18" s="14"/>
      <c r="C18" s="14"/>
      <c r="D18" s="14"/>
      <c r="E18" s="15"/>
      <c r="F18" s="29" t="s">
        <v>76</v>
      </c>
      <c r="G18" s="44" t="s">
        <v>127</v>
      </c>
      <c r="H18" s="41"/>
      <c r="I18" s="45"/>
      <c r="J18" s="42"/>
      <c r="K18" s="38">
        <f>K19</f>
        <v>9892000</v>
      </c>
      <c r="L18" s="38"/>
      <c r="M18" s="38"/>
      <c r="N18" s="38">
        <f t="shared" ref="N18:Q18" si="5">N19</f>
        <v>9892000</v>
      </c>
      <c r="O18" s="38">
        <f t="shared" si="5"/>
        <v>0</v>
      </c>
      <c r="P18" s="38">
        <f t="shared" si="5"/>
        <v>0</v>
      </c>
      <c r="Q18" s="38">
        <f t="shared" si="5"/>
        <v>9892000</v>
      </c>
      <c r="R18" s="12"/>
      <c r="S18" s="13"/>
      <c r="T18" s="9"/>
    </row>
    <row r="19" spans="1:20" ht="80.25" customHeight="1" x14ac:dyDescent="0.2">
      <c r="A19" s="6"/>
      <c r="B19" s="57" t="s">
        <v>21</v>
      </c>
      <c r="C19" s="57"/>
      <c r="D19" s="57"/>
      <c r="E19" s="58"/>
      <c r="F19" s="29" t="s">
        <v>77</v>
      </c>
      <c r="G19" s="44" t="s">
        <v>125</v>
      </c>
      <c r="H19" s="41"/>
      <c r="I19" s="46" t="s">
        <v>128</v>
      </c>
      <c r="J19" s="42" t="s">
        <v>78</v>
      </c>
      <c r="K19" s="37">
        <v>9892000</v>
      </c>
      <c r="L19" s="37"/>
      <c r="M19" s="37"/>
      <c r="N19" s="37">
        <v>9892000</v>
      </c>
      <c r="O19" s="37"/>
      <c r="P19" s="37"/>
      <c r="Q19" s="37">
        <v>9892000</v>
      </c>
      <c r="R19" s="12">
        <v>17577000</v>
      </c>
      <c r="S19" s="13">
        <v>0</v>
      </c>
      <c r="T19" s="9"/>
    </row>
    <row r="20" spans="1:20" ht="31.5" x14ac:dyDescent="0.25">
      <c r="A20" s="6"/>
      <c r="B20" s="59" t="s">
        <v>15</v>
      </c>
      <c r="C20" s="59"/>
      <c r="D20" s="59"/>
      <c r="E20" s="60"/>
      <c r="F20" s="26" t="s">
        <v>79</v>
      </c>
      <c r="G20" s="40" t="s">
        <v>80</v>
      </c>
      <c r="H20" s="41"/>
      <c r="I20" s="45"/>
      <c r="J20" s="42"/>
      <c r="K20" s="33">
        <f>K21</f>
        <v>1045632</v>
      </c>
      <c r="L20" s="33">
        <f t="shared" ref="L20:Q20" si="6">L21</f>
        <v>0</v>
      </c>
      <c r="M20" s="33">
        <f t="shared" si="6"/>
        <v>0</v>
      </c>
      <c r="N20" s="33">
        <f t="shared" si="6"/>
        <v>1045632</v>
      </c>
      <c r="O20" s="33">
        <f t="shared" si="6"/>
        <v>0</v>
      </c>
      <c r="P20" s="33">
        <f t="shared" si="6"/>
        <v>0</v>
      </c>
      <c r="Q20" s="33">
        <f t="shared" si="6"/>
        <v>1045632</v>
      </c>
      <c r="R20" s="7">
        <v>1211732</v>
      </c>
      <c r="S20" s="8">
        <v>0</v>
      </c>
      <c r="T20" s="9"/>
    </row>
    <row r="21" spans="1:20" ht="31.5" x14ac:dyDescent="0.2">
      <c r="A21" s="6"/>
      <c r="B21" s="55" t="s">
        <v>14</v>
      </c>
      <c r="C21" s="55"/>
      <c r="D21" s="55"/>
      <c r="E21" s="56"/>
      <c r="F21" s="27" t="s">
        <v>81</v>
      </c>
      <c r="G21" s="43" t="s">
        <v>82</v>
      </c>
      <c r="H21" s="41"/>
      <c r="I21" s="45"/>
      <c r="J21" s="42"/>
      <c r="K21" s="34">
        <f>K22+K23+K24</f>
        <v>1045632</v>
      </c>
      <c r="L21" s="34">
        <f t="shared" ref="L21:Q21" si="7">L22+L23+L24</f>
        <v>0</v>
      </c>
      <c r="M21" s="34">
        <f t="shared" si="7"/>
        <v>0</v>
      </c>
      <c r="N21" s="34">
        <f t="shared" si="7"/>
        <v>1045632</v>
      </c>
      <c r="O21" s="34">
        <f t="shared" si="7"/>
        <v>0</v>
      </c>
      <c r="P21" s="34">
        <f t="shared" si="7"/>
        <v>0</v>
      </c>
      <c r="Q21" s="34">
        <f t="shared" si="7"/>
        <v>1045632</v>
      </c>
      <c r="R21" s="10">
        <v>1211732</v>
      </c>
      <c r="S21" s="11">
        <v>0</v>
      </c>
      <c r="T21" s="9"/>
    </row>
    <row r="22" spans="1:20" ht="78.75" x14ac:dyDescent="0.2">
      <c r="A22" s="6"/>
      <c r="B22" s="57" t="s">
        <v>18</v>
      </c>
      <c r="C22" s="57"/>
      <c r="D22" s="57"/>
      <c r="E22" s="58"/>
      <c r="F22" s="28" t="s">
        <v>83</v>
      </c>
      <c r="G22" s="44" t="s">
        <v>84</v>
      </c>
      <c r="H22" s="41"/>
      <c r="I22" s="45" t="s">
        <v>85</v>
      </c>
      <c r="J22" s="42" t="s">
        <v>86</v>
      </c>
      <c r="K22" s="35">
        <v>361094</v>
      </c>
      <c r="L22" s="36"/>
      <c r="M22" s="36"/>
      <c r="N22" s="36">
        <v>361094</v>
      </c>
      <c r="O22" s="36"/>
      <c r="P22" s="36"/>
      <c r="Q22" s="37">
        <v>361094</v>
      </c>
      <c r="R22" s="12">
        <v>403824</v>
      </c>
      <c r="S22" s="13">
        <v>0</v>
      </c>
      <c r="T22" s="9"/>
    </row>
    <row r="23" spans="1:20" ht="78.75" x14ac:dyDescent="0.2">
      <c r="A23" s="6"/>
      <c r="B23" s="57" t="s">
        <v>17</v>
      </c>
      <c r="C23" s="57"/>
      <c r="D23" s="57"/>
      <c r="E23" s="58"/>
      <c r="F23" s="28" t="s">
        <v>87</v>
      </c>
      <c r="G23" s="44" t="s">
        <v>88</v>
      </c>
      <c r="H23" s="41"/>
      <c r="I23" s="45" t="s">
        <v>89</v>
      </c>
      <c r="J23" s="42" t="s">
        <v>90</v>
      </c>
      <c r="K23" s="35">
        <v>456538</v>
      </c>
      <c r="L23" s="36"/>
      <c r="M23" s="36"/>
      <c r="N23" s="36">
        <v>456538</v>
      </c>
      <c r="O23" s="36"/>
      <c r="P23" s="36"/>
      <c r="Q23" s="37">
        <v>456538</v>
      </c>
      <c r="R23" s="12">
        <v>565300</v>
      </c>
      <c r="S23" s="13">
        <v>0</v>
      </c>
      <c r="T23" s="9"/>
    </row>
    <row r="24" spans="1:20" ht="81" customHeight="1" x14ac:dyDescent="0.2">
      <c r="A24" s="6"/>
      <c r="B24" s="57" t="s">
        <v>16</v>
      </c>
      <c r="C24" s="57"/>
      <c r="D24" s="57"/>
      <c r="E24" s="58"/>
      <c r="F24" s="28" t="s">
        <v>91</v>
      </c>
      <c r="G24" s="44" t="s">
        <v>92</v>
      </c>
      <c r="H24" s="41"/>
      <c r="I24" s="45" t="s">
        <v>49</v>
      </c>
      <c r="J24" s="42" t="s">
        <v>50</v>
      </c>
      <c r="K24" s="35">
        <v>228000</v>
      </c>
      <c r="L24" s="36"/>
      <c r="M24" s="36"/>
      <c r="N24" s="36">
        <v>228000</v>
      </c>
      <c r="O24" s="36"/>
      <c r="P24" s="36"/>
      <c r="Q24" s="37">
        <v>228000</v>
      </c>
      <c r="R24" s="12">
        <v>232500</v>
      </c>
      <c r="S24" s="13">
        <v>0</v>
      </c>
      <c r="T24" s="9"/>
    </row>
    <row r="25" spans="1:20" ht="31.5" x14ac:dyDescent="0.25">
      <c r="A25" s="6"/>
      <c r="B25" s="59" t="s">
        <v>12</v>
      </c>
      <c r="C25" s="59"/>
      <c r="D25" s="59"/>
      <c r="E25" s="60"/>
      <c r="F25" s="26" t="s">
        <v>93</v>
      </c>
      <c r="G25" s="40" t="s">
        <v>94</v>
      </c>
      <c r="H25" s="41"/>
      <c r="I25" s="45"/>
      <c r="J25" s="42"/>
      <c r="K25" s="33">
        <f>K26</f>
        <v>412617200</v>
      </c>
      <c r="L25" s="33">
        <f t="shared" ref="L25:Q26" si="8">L26</f>
        <v>0</v>
      </c>
      <c r="M25" s="33">
        <f t="shared" si="8"/>
        <v>0</v>
      </c>
      <c r="N25" s="33">
        <f t="shared" si="8"/>
        <v>415019400</v>
      </c>
      <c r="O25" s="33">
        <f t="shared" si="8"/>
        <v>0</v>
      </c>
      <c r="P25" s="33">
        <f t="shared" si="8"/>
        <v>0</v>
      </c>
      <c r="Q25" s="33">
        <f t="shared" si="8"/>
        <v>417536600</v>
      </c>
      <c r="R25" s="7">
        <v>0</v>
      </c>
      <c r="S25" s="8">
        <v>388215600</v>
      </c>
      <c r="T25" s="9"/>
    </row>
    <row r="26" spans="1:20" ht="31.5" x14ac:dyDescent="0.2">
      <c r="A26" s="6"/>
      <c r="B26" s="55" t="s">
        <v>11</v>
      </c>
      <c r="C26" s="55"/>
      <c r="D26" s="55"/>
      <c r="E26" s="56"/>
      <c r="F26" s="27" t="s">
        <v>95</v>
      </c>
      <c r="G26" s="43" t="s">
        <v>96</v>
      </c>
      <c r="H26" s="41"/>
      <c r="I26" s="45"/>
      <c r="J26" s="42"/>
      <c r="K26" s="34">
        <f>K27</f>
        <v>412617200</v>
      </c>
      <c r="L26" s="34">
        <f t="shared" si="8"/>
        <v>0</v>
      </c>
      <c r="M26" s="34">
        <f t="shared" si="8"/>
        <v>0</v>
      </c>
      <c r="N26" s="34">
        <f t="shared" si="8"/>
        <v>415019400</v>
      </c>
      <c r="O26" s="34">
        <f t="shared" si="8"/>
        <v>0</v>
      </c>
      <c r="P26" s="34">
        <f t="shared" si="8"/>
        <v>0</v>
      </c>
      <c r="Q26" s="34">
        <f t="shared" si="8"/>
        <v>417536600</v>
      </c>
      <c r="R26" s="10">
        <v>0</v>
      </c>
      <c r="S26" s="11">
        <v>388215600</v>
      </c>
      <c r="T26" s="9"/>
    </row>
    <row r="27" spans="1:20" ht="94.5" x14ac:dyDescent="0.2">
      <c r="A27" s="6"/>
      <c r="B27" s="57" t="s">
        <v>13</v>
      </c>
      <c r="C27" s="57"/>
      <c r="D27" s="57"/>
      <c r="E27" s="58"/>
      <c r="F27" s="28" t="s">
        <v>97</v>
      </c>
      <c r="G27" s="44" t="s">
        <v>98</v>
      </c>
      <c r="H27" s="41"/>
      <c r="I27" s="45" t="s">
        <v>99</v>
      </c>
      <c r="J27" s="42" t="s">
        <v>100</v>
      </c>
      <c r="K27" s="35">
        <v>412617200</v>
      </c>
      <c r="L27" s="36"/>
      <c r="M27" s="36"/>
      <c r="N27" s="36">
        <v>415019400</v>
      </c>
      <c r="O27" s="36"/>
      <c r="P27" s="36"/>
      <c r="Q27" s="37">
        <v>417536600</v>
      </c>
      <c r="R27" s="12">
        <v>0</v>
      </c>
      <c r="S27" s="13">
        <v>388215600</v>
      </c>
      <c r="T27" s="9"/>
    </row>
    <row r="28" spans="1:20" ht="31.5" x14ac:dyDescent="0.25">
      <c r="A28" s="6"/>
      <c r="B28" s="59" t="s">
        <v>6</v>
      </c>
      <c r="C28" s="59"/>
      <c r="D28" s="59"/>
      <c r="E28" s="60"/>
      <c r="F28" s="26" t="s">
        <v>101</v>
      </c>
      <c r="G28" s="40" t="s">
        <v>102</v>
      </c>
      <c r="H28" s="41"/>
      <c r="I28" s="45"/>
      <c r="J28" s="42"/>
      <c r="K28" s="33">
        <f>K29</f>
        <v>92382</v>
      </c>
      <c r="L28" s="33"/>
      <c r="M28" s="33"/>
      <c r="N28" s="33">
        <f t="shared" ref="N28:Q28" si="9">N29</f>
        <v>92382</v>
      </c>
      <c r="O28" s="33">
        <f t="shared" si="9"/>
        <v>0</v>
      </c>
      <c r="P28" s="33">
        <f t="shared" si="9"/>
        <v>0</v>
      </c>
      <c r="Q28" s="33">
        <f t="shared" si="9"/>
        <v>92382</v>
      </c>
      <c r="R28" s="7">
        <v>78410</v>
      </c>
      <c r="S28" s="8">
        <v>0</v>
      </c>
      <c r="T28" s="9"/>
    </row>
    <row r="29" spans="1:20" ht="31.5" x14ac:dyDescent="0.2">
      <c r="A29" s="6"/>
      <c r="B29" s="55" t="s">
        <v>5</v>
      </c>
      <c r="C29" s="55"/>
      <c r="D29" s="55"/>
      <c r="E29" s="56"/>
      <c r="F29" s="27" t="s">
        <v>103</v>
      </c>
      <c r="G29" s="43" t="s">
        <v>104</v>
      </c>
      <c r="H29" s="41"/>
      <c r="I29" s="45"/>
      <c r="J29" s="42"/>
      <c r="K29" s="34">
        <f>K30+K31+K32+K33</f>
        <v>92382</v>
      </c>
      <c r="L29" s="34"/>
      <c r="M29" s="34"/>
      <c r="N29" s="34">
        <f t="shared" ref="N29:Q29" si="10">N30+N31+N32+N33</f>
        <v>92382</v>
      </c>
      <c r="O29" s="34">
        <f t="shared" si="10"/>
        <v>0</v>
      </c>
      <c r="P29" s="34">
        <f t="shared" si="10"/>
        <v>0</v>
      </c>
      <c r="Q29" s="34">
        <f t="shared" si="10"/>
        <v>92382</v>
      </c>
      <c r="R29" s="10">
        <v>78410</v>
      </c>
      <c r="S29" s="11">
        <v>0</v>
      </c>
      <c r="T29" s="9"/>
    </row>
    <row r="30" spans="1:20" ht="84.75" customHeight="1" x14ac:dyDescent="0.2">
      <c r="A30" s="6"/>
      <c r="B30" s="57" t="s">
        <v>10</v>
      </c>
      <c r="C30" s="57"/>
      <c r="D30" s="57"/>
      <c r="E30" s="58"/>
      <c r="F30" s="29" t="s">
        <v>105</v>
      </c>
      <c r="G30" s="44" t="s">
        <v>106</v>
      </c>
      <c r="H30" s="41"/>
      <c r="I30" s="45" t="s">
        <v>65</v>
      </c>
      <c r="J30" s="42" t="s">
        <v>66</v>
      </c>
      <c r="K30" s="36">
        <v>1308</v>
      </c>
      <c r="L30" s="36"/>
      <c r="M30" s="36"/>
      <c r="N30" s="36">
        <v>1308</v>
      </c>
      <c r="O30" s="36"/>
      <c r="P30" s="36"/>
      <c r="Q30" s="37">
        <v>1308</v>
      </c>
      <c r="R30" s="12">
        <v>1308</v>
      </c>
      <c r="S30" s="13">
        <v>0</v>
      </c>
      <c r="T30" s="9"/>
    </row>
    <row r="31" spans="1:20" ht="93.75" customHeight="1" x14ac:dyDescent="0.2">
      <c r="A31" s="6"/>
      <c r="B31" s="57" t="s">
        <v>9</v>
      </c>
      <c r="C31" s="57"/>
      <c r="D31" s="57"/>
      <c r="E31" s="58"/>
      <c r="F31" s="29" t="s">
        <v>107</v>
      </c>
      <c r="G31" s="44" t="s">
        <v>108</v>
      </c>
      <c r="H31" s="41"/>
      <c r="I31" s="45" t="s">
        <v>53</v>
      </c>
      <c r="J31" s="42" t="s">
        <v>54</v>
      </c>
      <c r="K31" s="36">
        <v>19674</v>
      </c>
      <c r="L31" s="36"/>
      <c r="M31" s="36"/>
      <c r="N31" s="36">
        <v>19674</v>
      </c>
      <c r="O31" s="36"/>
      <c r="P31" s="36"/>
      <c r="Q31" s="37">
        <v>19674</v>
      </c>
      <c r="R31" s="12">
        <v>15482</v>
      </c>
      <c r="S31" s="13">
        <v>0</v>
      </c>
      <c r="T31" s="9"/>
    </row>
    <row r="32" spans="1:20" ht="84" customHeight="1" x14ac:dyDescent="0.2">
      <c r="A32" s="6"/>
      <c r="B32" s="57" t="s">
        <v>8</v>
      </c>
      <c r="C32" s="57"/>
      <c r="D32" s="57"/>
      <c r="E32" s="58"/>
      <c r="F32" s="29" t="s">
        <v>109</v>
      </c>
      <c r="G32" s="44" t="s">
        <v>110</v>
      </c>
      <c r="H32" s="41"/>
      <c r="I32" s="45" t="s">
        <v>57</v>
      </c>
      <c r="J32" s="42" t="s">
        <v>58</v>
      </c>
      <c r="K32" s="36">
        <v>34200</v>
      </c>
      <c r="L32" s="36"/>
      <c r="M32" s="36"/>
      <c r="N32" s="36">
        <v>34200</v>
      </c>
      <c r="O32" s="36"/>
      <c r="P32" s="36"/>
      <c r="Q32" s="37">
        <v>34200</v>
      </c>
      <c r="R32" s="12">
        <v>24420</v>
      </c>
      <c r="S32" s="13">
        <v>0</v>
      </c>
      <c r="T32" s="9"/>
    </row>
    <row r="33" spans="1:20" ht="94.5" x14ac:dyDescent="0.2">
      <c r="A33" s="6"/>
      <c r="B33" s="57" t="s">
        <v>7</v>
      </c>
      <c r="C33" s="57"/>
      <c r="D33" s="57"/>
      <c r="E33" s="58"/>
      <c r="F33" s="29" t="s">
        <v>111</v>
      </c>
      <c r="G33" s="44" t="s">
        <v>112</v>
      </c>
      <c r="H33" s="41"/>
      <c r="I33" s="45" t="s">
        <v>73</v>
      </c>
      <c r="J33" s="42" t="s">
        <v>74</v>
      </c>
      <c r="K33" s="36">
        <v>37200</v>
      </c>
      <c r="L33" s="36"/>
      <c r="M33" s="36"/>
      <c r="N33" s="36">
        <v>37200</v>
      </c>
      <c r="O33" s="1"/>
      <c r="P33" s="36"/>
      <c r="Q33" s="37">
        <v>37200</v>
      </c>
      <c r="R33" s="12">
        <v>37200</v>
      </c>
      <c r="S33" s="13">
        <v>0</v>
      </c>
      <c r="T33" s="9"/>
    </row>
    <row r="34" spans="1:20" ht="31.5" x14ac:dyDescent="0.25">
      <c r="A34" s="6"/>
      <c r="B34" s="59" t="s">
        <v>3</v>
      </c>
      <c r="C34" s="59"/>
      <c r="D34" s="59"/>
      <c r="E34" s="60"/>
      <c r="F34" s="26" t="s">
        <v>113</v>
      </c>
      <c r="G34" s="40" t="s">
        <v>114</v>
      </c>
      <c r="H34" s="41"/>
      <c r="I34" s="45"/>
      <c r="J34" s="42"/>
      <c r="K34" s="33">
        <f>K35</f>
        <v>237700</v>
      </c>
      <c r="L34" s="33">
        <f t="shared" ref="L34:Q34" si="11">L35</f>
        <v>0</v>
      </c>
      <c r="M34" s="33">
        <f t="shared" si="11"/>
        <v>0</v>
      </c>
      <c r="N34" s="33">
        <f t="shared" si="11"/>
        <v>237700</v>
      </c>
      <c r="O34" s="33">
        <f t="shared" si="11"/>
        <v>0</v>
      </c>
      <c r="P34" s="33">
        <f t="shared" si="11"/>
        <v>0</v>
      </c>
      <c r="Q34" s="33">
        <f t="shared" si="11"/>
        <v>237700</v>
      </c>
      <c r="R34" s="7">
        <v>195000</v>
      </c>
      <c r="S34" s="8">
        <v>0</v>
      </c>
      <c r="T34" s="9"/>
    </row>
    <row r="35" spans="1:20" ht="31.5" x14ac:dyDescent="0.2">
      <c r="A35" s="6"/>
      <c r="B35" s="55" t="s">
        <v>2</v>
      </c>
      <c r="C35" s="55"/>
      <c r="D35" s="55"/>
      <c r="E35" s="56"/>
      <c r="F35" s="27" t="s">
        <v>115</v>
      </c>
      <c r="G35" s="43" t="s">
        <v>116</v>
      </c>
      <c r="H35" s="41"/>
      <c r="I35" s="45"/>
      <c r="J35" s="42"/>
      <c r="K35" s="34">
        <f>K36</f>
        <v>237700</v>
      </c>
      <c r="L35" s="34">
        <f t="shared" ref="L35:Q35" si="12">L36</f>
        <v>0</v>
      </c>
      <c r="M35" s="34">
        <f t="shared" si="12"/>
        <v>0</v>
      </c>
      <c r="N35" s="34">
        <f t="shared" si="12"/>
        <v>237700</v>
      </c>
      <c r="O35" s="34">
        <f t="shared" si="12"/>
        <v>0</v>
      </c>
      <c r="P35" s="34">
        <f t="shared" si="12"/>
        <v>0</v>
      </c>
      <c r="Q35" s="34">
        <f t="shared" si="12"/>
        <v>237700</v>
      </c>
      <c r="R35" s="10">
        <v>195000</v>
      </c>
      <c r="S35" s="11">
        <v>0</v>
      </c>
      <c r="T35" s="9"/>
    </row>
    <row r="36" spans="1:20" ht="79.5" customHeight="1" x14ac:dyDescent="0.2">
      <c r="A36" s="6"/>
      <c r="B36" s="57" t="s">
        <v>4</v>
      </c>
      <c r="C36" s="57"/>
      <c r="D36" s="57"/>
      <c r="E36" s="58"/>
      <c r="F36" s="30" t="s">
        <v>117</v>
      </c>
      <c r="G36" s="44" t="s">
        <v>118</v>
      </c>
      <c r="H36" s="41"/>
      <c r="I36" s="45" t="s">
        <v>49</v>
      </c>
      <c r="J36" s="42" t="s">
        <v>50</v>
      </c>
      <c r="K36" s="37">
        <v>237700</v>
      </c>
      <c r="L36" s="37"/>
      <c r="M36" s="37"/>
      <c r="N36" s="37">
        <v>237700</v>
      </c>
      <c r="O36" s="37"/>
      <c r="P36" s="37"/>
      <c r="Q36" s="37">
        <v>237700</v>
      </c>
      <c r="R36" s="12">
        <v>195000</v>
      </c>
      <c r="S36" s="13">
        <v>0</v>
      </c>
      <c r="T36" s="9"/>
    </row>
    <row r="37" spans="1:20" ht="15.75" x14ac:dyDescent="0.2">
      <c r="A37" s="6"/>
      <c r="B37" s="55" t="s">
        <v>1</v>
      </c>
      <c r="C37" s="55"/>
      <c r="D37" s="55"/>
      <c r="E37" s="56"/>
      <c r="F37" s="27" t="s">
        <v>119</v>
      </c>
      <c r="G37" s="43" t="s">
        <v>120</v>
      </c>
      <c r="H37" s="41"/>
      <c r="I37" s="45"/>
      <c r="J37" s="42"/>
      <c r="K37" s="34">
        <f>K38+K39+K40</f>
        <v>4465970</v>
      </c>
      <c r="L37" s="34">
        <f t="shared" ref="L37:Q37" si="13">L38+L39+L40</f>
        <v>2358150</v>
      </c>
      <c r="M37" s="34">
        <f t="shared" si="13"/>
        <v>2358150</v>
      </c>
      <c r="N37" s="34">
        <f t="shared" si="13"/>
        <v>4465970</v>
      </c>
      <c r="O37" s="34">
        <f t="shared" si="13"/>
        <v>2358150</v>
      </c>
      <c r="P37" s="34">
        <f t="shared" si="13"/>
        <v>2358150</v>
      </c>
      <c r="Q37" s="34">
        <f t="shared" si="13"/>
        <v>4465970</v>
      </c>
      <c r="R37" s="10">
        <v>3520650</v>
      </c>
      <c r="S37" s="11">
        <v>0</v>
      </c>
      <c r="T37" s="9"/>
    </row>
    <row r="38" spans="1:20" ht="105.75" customHeight="1" x14ac:dyDescent="0.2">
      <c r="A38" s="6"/>
      <c r="B38" s="16"/>
      <c r="C38" s="16"/>
      <c r="D38" s="16"/>
      <c r="E38" s="17"/>
      <c r="F38" s="28" t="s">
        <v>121</v>
      </c>
      <c r="G38" s="44" t="s">
        <v>124</v>
      </c>
      <c r="H38" s="41"/>
      <c r="I38" s="45" t="s">
        <v>122</v>
      </c>
      <c r="J38" s="42" t="s">
        <v>123</v>
      </c>
      <c r="K38" s="37">
        <f>2329970</f>
        <v>2329970</v>
      </c>
      <c r="L38" s="37">
        <f t="shared" ref="L38:P38" si="14">2345650+12500</f>
        <v>2358150</v>
      </c>
      <c r="M38" s="37">
        <f t="shared" si="14"/>
        <v>2358150</v>
      </c>
      <c r="N38" s="37">
        <v>2329970</v>
      </c>
      <c r="O38" s="37">
        <f t="shared" si="14"/>
        <v>2358150</v>
      </c>
      <c r="P38" s="37">
        <f t="shared" si="14"/>
        <v>2358150</v>
      </c>
      <c r="Q38" s="37">
        <v>2329970</v>
      </c>
      <c r="R38" s="10"/>
      <c r="S38" s="11"/>
      <c r="T38" s="9"/>
    </row>
    <row r="39" spans="1:20" ht="78.75" x14ac:dyDescent="0.2">
      <c r="A39" s="47"/>
      <c r="B39" s="48"/>
      <c r="C39" s="48"/>
      <c r="D39" s="48"/>
      <c r="E39" s="48"/>
      <c r="F39" s="28" t="s">
        <v>132</v>
      </c>
      <c r="G39" s="44" t="s">
        <v>133</v>
      </c>
      <c r="H39" s="50"/>
      <c r="I39" s="45" t="s">
        <v>134</v>
      </c>
      <c r="J39" s="42" t="s">
        <v>136</v>
      </c>
      <c r="K39" s="37">
        <v>1296000</v>
      </c>
      <c r="L39" s="37"/>
      <c r="M39" s="37"/>
      <c r="N39" s="37">
        <v>1296000</v>
      </c>
      <c r="O39" s="37"/>
      <c r="P39" s="37"/>
      <c r="Q39" s="37">
        <v>1296000</v>
      </c>
      <c r="R39" s="49"/>
      <c r="S39" s="49"/>
      <c r="T39" s="47"/>
    </row>
    <row r="40" spans="1:20" ht="47.25" x14ac:dyDescent="0.2">
      <c r="A40" s="47"/>
      <c r="B40" s="48"/>
      <c r="C40" s="48"/>
      <c r="D40" s="48"/>
      <c r="E40" s="48"/>
      <c r="F40" s="28" t="s">
        <v>135</v>
      </c>
      <c r="G40" s="44" t="s">
        <v>137</v>
      </c>
      <c r="H40" s="51"/>
      <c r="I40" s="52" t="s">
        <v>130</v>
      </c>
      <c r="J40" s="42" t="s">
        <v>131</v>
      </c>
      <c r="K40" s="37">
        <v>840000</v>
      </c>
      <c r="L40" s="37"/>
      <c r="M40" s="37"/>
      <c r="N40" s="37">
        <v>840000</v>
      </c>
      <c r="O40" s="37"/>
      <c r="P40" s="37"/>
      <c r="Q40" s="37">
        <v>840000</v>
      </c>
      <c r="R40" s="49"/>
      <c r="S40" s="49"/>
      <c r="T40" s="47"/>
    </row>
    <row r="41" spans="1:20" s="18" customFormat="1" ht="15.75" x14ac:dyDescent="0.25">
      <c r="F41" s="53" t="s">
        <v>129</v>
      </c>
      <c r="G41" s="54"/>
      <c r="H41" s="31"/>
      <c r="I41" s="31"/>
      <c r="J41" s="32"/>
      <c r="K41" s="39">
        <f t="shared" ref="K41:Q41" si="15">K6+K11+K28+K37+K34+K25+K20</f>
        <v>452649218</v>
      </c>
      <c r="L41" s="39">
        <f t="shared" si="15"/>
        <v>2358150</v>
      </c>
      <c r="M41" s="39">
        <f t="shared" si="15"/>
        <v>2358150</v>
      </c>
      <c r="N41" s="39">
        <f t="shared" si="15"/>
        <v>455051418</v>
      </c>
      <c r="O41" s="39">
        <f t="shared" si="15"/>
        <v>2358150</v>
      </c>
      <c r="P41" s="39">
        <f t="shared" si="15"/>
        <v>2358150</v>
      </c>
      <c r="Q41" s="39">
        <f t="shared" si="15"/>
        <v>457568618</v>
      </c>
    </row>
    <row r="42" spans="1:20" x14ac:dyDescent="0.2">
      <c r="J42" s="19"/>
      <c r="K42" s="20"/>
      <c r="L42" s="20"/>
      <c r="M42" s="20"/>
      <c r="N42" s="20"/>
      <c r="O42" s="20"/>
      <c r="P42" s="20"/>
      <c r="Q42" s="20"/>
    </row>
    <row r="43" spans="1:20" x14ac:dyDescent="0.2">
      <c r="K43" s="21"/>
      <c r="L43" s="21"/>
      <c r="M43" s="21"/>
      <c r="N43" s="21"/>
    </row>
  </sheetData>
  <customSheetViews>
    <customSheetView guid="{1B024550-EEFD-4711-9190-1CFEBFD32CBC}" showPageBreaks="1" showGridLines="0" printArea="1" hiddenColumns="1" view="pageBreakPreview" topLeftCell="G1">
      <selection activeCell="I19" sqref="I1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5DF13D2C-F53C-4C53-B231-92518E8A2152}" showPageBreaks="1" showGridLines="0" hiddenColumns="1" topLeftCell="A16">
      <selection activeCell="W17" sqref="W17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I20" activePane="bottomRight" state="frozen"/>
      <selection pane="bottomRight" activeCell="J24" sqref="J2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13">
      <selection activeCell="I19" sqref="I1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9" activePane="bottomRight" state="frozen"/>
      <selection pane="bottomRight" activeCell="K12" sqref="K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40F0C54C-CB92-4274-AEEC-05A7A9448141}" scale="80" showGridLines="0" hiddenColumns="1">
      <pane xSplit="6" ySplit="5" topLeftCell="G30" activePane="bottomRight" state="frozen"/>
      <selection pane="bottomRight" activeCell="I12" sqref="I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48FDF2C7-D43D-4EB5-A5F1-09F42A671E99}" showPageBreaks="1" showGridLines="0" printArea="1" hiddenColumns="1" view="pageBreakPreview" topLeftCell="A25">
      <selection activeCell="G32" sqref="G3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  <customSheetView guid="{3D179138-739C-4909-9F63-BA30E80B196B}" showGridLines="0" hiddenColumns="1">
      <selection activeCell="G9" sqref="G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8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12" activePane="bottomRight" state="frozen"/>
      <selection pane="bottomRight" activeCell="K14" sqref="K1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9"/>
      <headerFooter differentFirst="1" alignWithMargins="0">
        <oddHeader>&amp;C&amp;P</oddHeader>
      </headerFooter>
    </customSheetView>
  </customSheetViews>
  <mergeCells count="46">
    <mergeCell ref="F2:S2"/>
    <mergeCell ref="B4:B5"/>
    <mergeCell ref="C4:C5"/>
    <mergeCell ref="D4:D5"/>
    <mergeCell ref="E4:E5"/>
    <mergeCell ref="F4:F5"/>
    <mergeCell ref="G4:G5"/>
    <mergeCell ref="H4:H5"/>
    <mergeCell ref="K4:K5"/>
    <mergeCell ref="L4:M4"/>
    <mergeCell ref="N4:N5"/>
    <mergeCell ref="O4:P4"/>
    <mergeCell ref="Q4:Q5"/>
    <mergeCell ref="R4:S4"/>
    <mergeCell ref="I4:I5"/>
    <mergeCell ref="J4:J5"/>
    <mergeCell ref="B19:E19"/>
    <mergeCell ref="B20:E20"/>
    <mergeCell ref="B21:E21"/>
    <mergeCell ref="B22:E22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33:E33"/>
    <mergeCell ref="B26:E26"/>
    <mergeCell ref="B27:E27"/>
    <mergeCell ref="B28:E28"/>
    <mergeCell ref="B29:E29"/>
    <mergeCell ref="B30:E30"/>
    <mergeCell ref="B23:E23"/>
    <mergeCell ref="B24:E24"/>
    <mergeCell ref="B25:E25"/>
    <mergeCell ref="B31:E31"/>
    <mergeCell ref="B32:E32"/>
    <mergeCell ref="F41:G41"/>
    <mergeCell ref="B35:E35"/>
    <mergeCell ref="B36:E36"/>
    <mergeCell ref="B37:E37"/>
    <mergeCell ref="B34:E34"/>
  </mergeCells>
  <pageMargins left="0.74803149606299213" right="0.23622047244094491" top="0.70866141732283472" bottom="0.19685039370078741" header="0.31496062992125984" footer="0.51181102362204722"/>
  <pageSetup paperSize="9" scale="60" fitToHeight="0" orientation="landscape" r:id="rId10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Леонова Анна Владимировна</cp:lastModifiedBy>
  <cp:lastPrinted>2016-10-27T16:58:40Z</cp:lastPrinted>
  <dcterms:created xsi:type="dcterms:W3CDTF">2014-10-14T09:54:32Z</dcterms:created>
  <dcterms:modified xsi:type="dcterms:W3CDTF">2016-10-27T16:59:55Z</dcterms:modified>
</cp:coreProperties>
</file>