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600" windowWidth="23595" windowHeight="11910"/>
  </bookViews>
  <sheets>
    <sheet name="Лист1" sheetId="1" r:id="rId1"/>
  </sheets>
  <definedNames>
    <definedName name="_xlnm._FilterDatabase" localSheetId="0" hidden="1">Лист1!$AC$1:$AC$146</definedName>
    <definedName name="_xlnm.Print_Titles" localSheetId="0">Лист1!$11:$11</definedName>
    <definedName name="_xlnm.Print_Area" localSheetId="0">Лист1!$B$1:$AD$123</definedName>
  </definedNames>
  <calcPr calcId="145621"/>
</workbook>
</file>

<file path=xl/calcChain.xml><?xml version="1.0" encoding="utf-8"?>
<calcChain xmlns="http://schemas.openxmlformats.org/spreadsheetml/2006/main">
  <c r="AB76" i="1" l="1"/>
  <c r="O76" i="1"/>
  <c r="AC76" i="1" l="1"/>
  <c r="AC75" i="1"/>
  <c r="AC74" i="1"/>
  <c r="AC73" i="1"/>
  <c r="AC57" i="1"/>
  <c r="P76" i="1"/>
  <c r="P75" i="1"/>
  <c r="P74" i="1"/>
  <c r="P73" i="1"/>
  <c r="P57" i="1"/>
  <c r="AB111" i="1" l="1"/>
  <c r="AB90" i="1"/>
  <c r="AB51" i="1"/>
  <c r="AB49" i="1"/>
  <c r="AB45" i="1"/>
  <c r="AB42" i="1"/>
  <c r="AB36" i="1"/>
  <c r="AB28" i="1"/>
  <c r="AB24" i="1"/>
  <c r="AB20" i="1"/>
  <c r="AB18" i="1"/>
  <c r="AB16" i="1"/>
  <c r="AB13" i="1"/>
  <c r="O111" i="1"/>
  <c r="O90" i="1"/>
  <c r="O51" i="1"/>
  <c r="O49" i="1"/>
  <c r="O45" i="1"/>
  <c r="O42" i="1"/>
  <c r="O36" i="1"/>
  <c r="O28" i="1"/>
  <c r="O24" i="1"/>
  <c r="O20" i="1"/>
  <c r="O18" i="1"/>
  <c r="O16" i="1"/>
  <c r="O13" i="1"/>
  <c r="AB48" i="1" l="1"/>
  <c r="AB47" i="1" s="1"/>
  <c r="AB12" i="1"/>
  <c r="O48" i="1"/>
  <c r="O47" i="1" s="1"/>
  <c r="O12" i="1"/>
  <c r="Z111" i="1"/>
  <c r="M111" i="1"/>
  <c r="AA122" i="1"/>
  <c r="AC122" i="1" s="1"/>
  <c r="Y122" i="1"/>
  <c r="N122" i="1"/>
  <c r="P122" i="1" s="1"/>
  <c r="L122" i="1"/>
  <c r="AB123" i="1" l="1"/>
  <c r="O123" i="1"/>
  <c r="Z90" i="1"/>
  <c r="AA59" i="1"/>
  <c r="AC59" i="1" s="1"/>
  <c r="AA70" i="1"/>
  <c r="AC70" i="1" s="1"/>
  <c r="Z51" i="1"/>
  <c r="Z49" i="1"/>
  <c r="Z45" i="1"/>
  <c r="Z42" i="1"/>
  <c r="Z36" i="1"/>
  <c r="AA32" i="1"/>
  <c r="AC32" i="1" s="1"/>
  <c r="Y33" i="1"/>
  <c r="AA33" i="1" s="1"/>
  <c r="AC33" i="1" s="1"/>
  <c r="Z28" i="1"/>
  <c r="Z24" i="1"/>
  <c r="Z20" i="1"/>
  <c r="Z18" i="1"/>
  <c r="Z16" i="1"/>
  <c r="Z13" i="1"/>
  <c r="M90" i="1"/>
  <c r="N70" i="1"/>
  <c r="P70" i="1" s="1"/>
  <c r="N59" i="1"/>
  <c r="P59" i="1" s="1"/>
  <c r="M51" i="1"/>
  <c r="M49" i="1"/>
  <c r="M48" i="1" s="1"/>
  <c r="M47" i="1" s="1"/>
  <c r="M45" i="1"/>
  <c r="M36" i="1"/>
  <c r="N32" i="1"/>
  <c r="L33" i="1"/>
  <c r="N33" i="1" s="1"/>
  <c r="P33" i="1" s="1"/>
  <c r="M28" i="1"/>
  <c r="M24" i="1"/>
  <c r="M20" i="1"/>
  <c r="M18" i="1"/>
  <c r="M16" i="1"/>
  <c r="M13" i="1"/>
  <c r="P32" i="1" l="1"/>
  <c r="Z48" i="1"/>
  <c r="Z47" i="1" s="1"/>
  <c r="Z12" i="1"/>
  <c r="Z123" i="1" s="1"/>
  <c r="M12" i="1"/>
  <c r="M123" i="1" s="1"/>
  <c r="K28" i="1"/>
  <c r="X111" i="1" l="1"/>
  <c r="X90" i="1"/>
  <c r="X51" i="1"/>
  <c r="X49" i="1"/>
  <c r="X45" i="1"/>
  <c r="X42" i="1"/>
  <c r="X36" i="1"/>
  <c r="X28" i="1"/>
  <c r="X24" i="1"/>
  <c r="X20" i="1"/>
  <c r="X18" i="1"/>
  <c r="X16" i="1"/>
  <c r="X13" i="1"/>
  <c r="K111" i="1"/>
  <c r="K90" i="1"/>
  <c r="K51" i="1"/>
  <c r="K49" i="1"/>
  <c r="K45" i="1"/>
  <c r="K36" i="1"/>
  <c r="K24" i="1"/>
  <c r="K20" i="1"/>
  <c r="K18" i="1"/>
  <c r="K16" i="1"/>
  <c r="K13" i="1"/>
  <c r="X48" i="1" l="1"/>
  <c r="X47" i="1" s="1"/>
  <c r="X12" i="1"/>
  <c r="K48" i="1"/>
  <c r="K47" i="1" s="1"/>
  <c r="K12" i="1"/>
  <c r="J53" i="1"/>
  <c r="L53" i="1" s="1"/>
  <c r="N53" i="1" s="1"/>
  <c r="P53" i="1" s="1"/>
  <c r="X123" i="1" l="1"/>
  <c r="K123" i="1"/>
  <c r="V111" i="1"/>
  <c r="V90" i="1"/>
  <c r="AD90" i="1"/>
  <c r="W59" i="1"/>
  <c r="W70" i="1"/>
  <c r="W86" i="1"/>
  <c r="Y86" i="1" s="1"/>
  <c r="AA86" i="1" s="1"/>
  <c r="AC86" i="1" s="1"/>
  <c r="V51" i="1"/>
  <c r="V49" i="1"/>
  <c r="V45" i="1"/>
  <c r="V42" i="1"/>
  <c r="V36" i="1"/>
  <c r="V28" i="1"/>
  <c r="V24" i="1"/>
  <c r="V20" i="1"/>
  <c r="V18" i="1"/>
  <c r="V16" i="1"/>
  <c r="V13" i="1"/>
  <c r="I111" i="1"/>
  <c r="I90" i="1"/>
  <c r="J59" i="1"/>
  <c r="J70" i="1"/>
  <c r="I51" i="1"/>
  <c r="I49" i="1"/>
  <c r="I45" i="1"/>
  <c r="I42" i="1"/>
  <c r="I36" i="1"/>
  <c r="I28" i="1"/>
  <c r="I24" i="1"/>
  <c r="I20" i="1"/>
  <c r="I18" i="1"/>
  <c r="I16" i="1"/>
  <c r="I13" i="1"/>
  <c r="I48" i="1" l="1"/>
  <c r="I47" i="1" s="1"/>
  <c r="V48" i="1"/>
  <c r="V47" i="1" s="1"/>
  <c r="V12" i="1"/>
  <c r="I12" i="1"/>
  <c r="Q111" i="1"/>
  <c r="R111" i="1"/>
  <c r="T111" i="1"/>
  <c r="G111" i="1"/>
  <c r="V123" i="1" l="1"/>
  <c r="I123" i="1"/>
  <c r="T90" i="1"/>
  <c r="S52" i="1"/>
  <c r="T51" i="1"/>
  <c r="T49" i="1"/>
  <c r="T45" i="1"/>
  <c r="S44" i="1"/>
  <c r="U44" i="1" s="1"/>
  <c r="W44" i="1" s="1"/>
  <c r="Y44" i="1" s="1"/>
  <c r="AA44" i="1" s="1"/>
  <c r="AC44" i="1" s="1"/>
  <c r="T42" i="1"/>
  <c r="S41" i="1"/>
  <c r="U41" i="1" s="1"/>
  <c r="W41" i="1" s="1"/>
  <c r="Y41" i="1" s="1"/>
  <c r="AA41" i="1" s="1"/>
  <c r="AC41" i="1" s="1"/>
  <c r="S40" i="1"/>
  <c r="U40" i="1" s="1"/>
  <c r="W40" i="1" s="1"/>
  <c r="Y40" i="1" s="1"/>
  <c r="AA40" i="1" s="1"/>
  <c r="AC40" i="1" s="1"/>
  <c r="S39" i="1"/>
  <c r="U39" i="1" s="1"/>
  <c r="W39" i="1" s="1"/>
  <c r="Y39" i="1" s="1"/>
  <c r="AA39" i="1" s="1"/>
  <c r="AC39" i="1" s="1"/>
  <c r="S38" i="1"/>
  <c r="U38" i="1" s="1"/>
  <c r="W38" i="1" s="1"/>
  <c r="Y38" i="1" s="1"/>
  <c r="S37" i="1"/>
  <c r="U37" i="1" s="1"/>
  <c r="W37" i="1" s="1"/>
  <c r="Y37" i="1" s="1"/>
  <c r="AA37" i="1" s="1"/>
  <c r="T36" i="1"/>
  <c r="S35" i="1"/>
  <c r="U35" i="1" s="1"/>
  <c r="W35" i="1" s="1"/>
  <c r="Y35" i="1" s="1"/>
  <c r="AA35" i="1" s="1"/>
  <c r="AC35" i="1" s="1"/>
  <c r="S34" i="1"/>
  <c r="U34" i="1" s="1"/>
  <c r="W34" i="1" s="1"/>
  <c r="Y34" i="1" s="1"/>
  <c r="AA34" i="1" s="1"/>
  <c r="AC34" i="1" s="1"/>
  <c r="S32" i="1"/>
  <c r="U32" i="1" s="1"/>
  <c r="W32" i="1" s="1"/>
  <c r="S31" i="1"/>
  <c r="U31" i="1" s="1"/>
  <c r="W31" i="1" s="1"/>
  <c r="Y31" i="1" s="1"/>
  <c r="AA31" i="1" s="1"/>
  <c r="AC31" i="1" s="1"/>
  <c r="S30" i="1"/>
  <c r="U30" i="1" s="1"/>
  <c r="W30" i="1" s="1"/>
  <c r="Y30" i="1" s="1"/>
  <c r="AA30" i="1" s="1"/>
  <c r="AC30" i="1" s="1"/>
  <c r="S29" i="1"/>
  <c r="U29" i="1" s="1"/>
  <c r="W29" i="1" s="1"/>
  <c r="Y29" i="1" s="1"/>
  <c r="AA29" i="1" s="1"/>
  <c r="T28" i="1"/>
  <c r="S27" i="1"/>
  <c r="U27" i="1" s="1"/>
  <c r="W27" i="1" s="1"/>
  <c r="Y27" i="1" s="1"/>
  <c r="AA27" i="1" s="1"/>
  <c r="AC27" i="1" s="1"/>
  <c r="S26" i="1"/>
  <c r="U26" i="1" s="1"/>
  <c r="W26" i="1" s="1"/>
  <c r="Y26" i="1" s="1"/>
  <c r="AA26" i="1" s="1"/>
  <c r="AC26" i="1" s="1"/>
  <c r="S25" i="1"/>
  <c r="U25" i="1" s="1"/>
  <c r="W25" i="1" s="1"/>
  <c r="T24" i="1"/>
  <c r="S23" i="1"/>
  <c r="U23" i="1" s="1"/>
  <c r="W23" i="1" s="1"/>
  <c r="Y23" i="1" s="1"/>
  <c r="AA23" i="1" s="1"/>
  <c r="AC23" i="1" s="1"/>
  <c r="S22" i="1"/>
  <c r="U22" i="1" s="1"/>
  <c r="W22" i="1" s="1"/>
  <c r="S21" i="1"/>
  <c r="U21" i="1" s="1"/>
  <c r="W21" i="1" s="1"/>
  <c r="Y21" i="1" s="1"/>
  <c r="AA21" i="1" s="1"/>
  <c r="T20" i="1"/>
  <c r="S19" i="1"/>
  <c r="U19" i="1" s="1"/>
  <c r="W19" i="1" s="1"/>
  <c r="Y19" i="1" s="1"/>
  <c r="T18" i="1"/>
  <c r="S17" i="1"/>
  <c r="S16" i="1" s="1"/>
  <c r="T16" i="1"/>
  <c r="S15" i="1"/>
  <c r="U15" i="1" s="1"/>
  <c r="W15" i="1" s="1"/>
  <c r="Y15" i="1" s="1"/>
  <c r="AA15" i="1" s="1"/>
  <c r="AC15" i="1" s="1"/>
  <c r="S14" i="1"/>
  <c r="U14" i="1" s="1"/>
  <c r="W14" i="1" s="1"/>
  <c r="Y14" i="1" s="1"/>
  <c r="AA14" i="1" s="1"/>
  <c r="T13" i="1"/>
  <c r="G90" i="1"/>
  <c r="F52" i="1"/>
  <c r="H52" i="1" s="1"/>
  <c r="J52" i="1" s="1"/>
  <c r="L52" i="1" s="1"/>
  <c r="N52" i="1" s="1"/>
  <c r="G51" i="1"/>
  <c r="F50" i="1"/>
  <c r="H50" i="1" s="1"/>
  <c r="G49" i="1"/>
  <c r="G45" i="1"/>
  <c r="F44" i="1"/>
  <c r="H44" i="1" s="1"/>
  <c r="J44" i="1" s="1"/>
  <c r="L44" i="1" s="1"/>
  <c r="N44" i="1" s="1"/>
  <c r="P44" i="1" s="1"/>
  <c r="F43" i="1"/>
  <c r="F42" i="1" s="1"/>
  <c r="G42" i="1"/>
  <c r="F41" i="1"/>
  <c r="H41" i="1" s="1"/>
  <c r="J41" i="1" s="1"/>
  <c r="L41" i="1" s="1"/>
  <c r="N41" i="1" s="1"/>
  <c r="P41" i="1" s="1"/>
  <c r="F40" i="1"/>
  <c r="H40" i="1" s="1"/>
  <c r="J40" i="1" s="1"/>
  <c r="L40" i="1" s="1"/>
  <c r="N40" i="1" s="1"/>
  <c r="P40" i="1" s="1"/>
  <c r="F39" i="1"/>
  <c r="H39" i="1" s="1"/>
  <c r="J39" i="1" s="1"/>
  <c r="L39" i="1" s="1"/>
  <c r="N39" i="1" s="1"/>
  <c r="P39" i="1" s="1"/>
  <c r="F38" i="1"/>
  <c r="H38" i="1" s="1"/>
  <c r="J38" i="1" s="1"/>
  <c r="L38" i="1" s="1"/>
  <c r="F37" i="1"/>
  <c r="H37" i="1" s="1"/>
  <c r="G36" i="1"/>
  <c r="F35" i="1"/>
  <c r="H35" i="1" s="1"/>
  <c r="J35" i="1" s="1"/>
  <c r="L35" i="1" s="1"/>
  <c r="N35" i="1" s="1"/>
  <c r="P35" i="1" s="1"/>
  <c r="F34" i="1"/>
  <c r="H34" i="1" s="1"/>
  <c r="J34" i="1" s="1"/>
  <c r="L34" i="1" s="1"/>
  <c r="N34" i="1" s="1"/>
  <c r="F32" i="1"/>
  <c r="H32" i="1" s="1"/>
  <c r="J32" i="1" s="1"/>
  <c r="F31" i="1"/>
  <c r="H31" i="1" s="1"/>
  <c r="J31" i="1" s="1"/>
  <c r="L31" i="1" s="1"/>
  <c r="N31" i="1" s="1"/>
  <c r="P31" i="1" s="1"/>
  <c r="F30" i="1"/>
  <c r="H30" i="1" s="1"/>
  <c r="J30" i="1" s="1"/>
  <c r="L30" i="1" s="1"/>
  <c r="N30" i="1" s="1"/>
  <c r="P30" i="1" s="1"/>
  <c r="F29" i="1"/>
  <c r="H29" i="1" s="1"/>
  <c r="G28" i="1"/>
  <c r="F27" i="1"/>
  <c r="H27" i="1" s="1"/>
  <c r="J27" i="1" s="1"/>
  <c r="L27" i="1" s="1"/>
  <c r="N27" i="1" s="1"/>
  <c r="P27" i="1" s="1"/>
  <c r="F26" i="1"/>
  <c r="H26" i="1" s="1"/>
  <c r="J26" i="1" s="1"/>
  <c r="L26" i="1" s="1"/>
  <c r="N26" i="1" s="1"/>
  <c r="P26" i="1" s="1"/>
  <c r="F25" i="1"/>
  <c r="H25" i="1" s="1"/>
  <c r="G24" i="1"/>
  <c r="F23" i="1"/>
  <c r="H23" i="1" s="1"/>
  <c r="J23" i="1" s="1"/>
  <c r="L23" i="1" s="1"/>
  <c r="N23" i="1" s="1"/>
  <c r="P23" i="1" s="1"/>
  <c r="F22" i="1"/>
  <c r="H22" i="1" s="1"/>
  <c r="J22" i="1" s="1"/>
  <c r="L22" i="1" s="1"/>
  <c r="N22" i="1" s="1"/>
  <c r="F21" i="1"/>
  <c r="H21" i="1" s="1"/>
  <c r="G20" i="1"/>
  <c r="G18" i="1"/>
  <c r="G16" i="1"/>
  <c r="F15" i="1"/>
  <c r="H15" i="1" s="1"/>
  <c r="J15" i="1" s="1"/>
  <c r="L15" i="1" s="1"/>
  <c r="N15" i="1" s="1"/>
  <c r="P15" i="1" s="1"/>
  <c r="F14" i="1"/>
  <c r="H14" i="1" s="1"/>
  <c r="G13" i="1"/>
  <c r="AC37" i="1" l="1"/>
  <c r="AC21" i="1"/>
  <c r="AC29" i="1"/>
  <c r="AA28" i="1"/>
  <c r="AC14" i="1"/>
  <c r="AC13" i="1" s="1"/>
  <c r="AA13" i="1"/>
  <c r="AC28" i="1"/>
  <c r="P52" i="1"/>
  <c r="P22" i="1"/>
  <c r="P34" i="1"/>
  <c r="Y13" i="1"/>
  <c r="Y18" i="1"/>
  <c r="AA19" i="1"/>
  <c r="Y28" i="1"/>
  <c r="AA38" i="1"/>
  <c r="AC38" i="1" s="1"/>
  <c r="Y36" i="1"/>
  <c r="N38" i="1"/>
  <c r="P38" i="1" s="1"/>
  <c r="W13" i="1"/>
  <c r="W18" i="1"/>
  <c r="W36" i="1"/>
  <c r="Y25" i="1"/>
  <c r="W24" i="1"/>
  <c r="W20" i="1"/>
  <c r="Y22" i="1"/>
  <c r="W28" i="1"/>
  <c r="J21" i="1"/>
  <c r="L21" i="1" s="1"/>
  <c r="N21" i="1" s="1"/>
  <c r="P21" i="1" s="1"/>
  <c r="H20" i="1"/>
  <c r="J25" i="1"/>
  <c r="H24" i="1"/>
  <c r="J50" i="1"/>
  <c r="L50" i="1" s="1"/>
  <c r="H49" i="1"/>
  <c r="U20" i="1"/>
  <c r="J14" i="1"/>
  <c r="L14" i="1" s="1"/>
  <c r="N14" i="1" s="1"/>
  <c r="H13" i="1"/>
  <c r="J37" i="1"/>
  <c r="L37" i="1" s="1"/>
  <c r="N37" i="1" s="1"/>
  <c r="H36" i="1"/>
  <c r="U18" i="1"/>
  <c r="J29" i="1"/>
  <c r="L29" i="1" s="1"/>
  <c r="H28" i="1"/>
  <c r="U36" i="1"/>
  <c r="U24" i="1"/>
  <c r="U28" i="1"/>
  <c r="U13" i="1"/>
  <c r="F49" i="1"/>
  <c r="S20" i="1"/>
  <c r="F13" i="1"/>
  <c r="S24" i="1"/>
  <c r="S28" i="1"/>
  <c r="H43" i="1"/>
  <c r="S13" i="1"/>
  <c r="S18" i="1"/>
  <c r="F36" i="1"/>
  <c r="U17" i="1"/>
  <c r="W17" i="1" s="1"/>
  <c r="Y17" i="1" s="1"/>
  <c r="T48" i="1"/>
  <c r="T47" i="1" s="1"/>
  <c r="F20" i="1"/>
  <c r="F24" i="1"/>
  <c r="S36" i="1"/>
  <c r="U52" i="1"/>
  <c r="F28" i="1"/>
  <c r="T12" i="1"/>
  <c r="G48" i="1"/>
  <c r="G47" i="1" s="1"/>
  <c r="G12" i="1"/>
  <c r="R89" i="1"/>
  <c r="E89" i="1"/>
  <c r="AA36" i="1" l="1"/>
  <c r="P14" i="1"/>
  <c r="P13" i="1" s="1"/>
  <c r="N13" i="1"/>
  <c r="AC19" i="1"/>
  <c r="AC18" i="1" s="1"/>
  <c r="AA18" i="1"/>
  <c r="P37" i="1"/>
  <c r="P36" i="1" s="1"/>
  <c r="N36" i="1"/>
  <c r="P20" i="1"/>
  <c r="N20" i="1"/>
  <c r="AC36" i="1"/>
  <c r="Y16" i="1"/>
  <c r="AA17" i="1"/>
  <c r="L13" i="1"/>
  <c r="Y24" i="1"/>
  <c r="AA25" i="1"/>
  <c r="L20" i="1"/>
  <c r="L36" i="1"/>
  <c r="L49" i="1"/>
  <c r="N50" i="1"/>
  <c r="L28" i="1"/>
  <c r="N29" i="1"/>
  <c r="AA22" i="1"/>
  <c r="Y20" i="1"/>
  <c r="J49" i="1"/>
  <c r="W16" i="1"/>
  <c r="J28" i="1"/>
  <c r="W52" i="1"/>
  <c r="Y52" i="1" s="1"/>
  <c r="AA52" i="1" s="1"/>
  <c r="U16" i="1"/>
  <c r="J43" i="1"/>
  <c r="L43" i="1" s="1"/>
  <c r="N43" i="1" s="1"/>
  <c r="P43" i="1" s="1"/>
  <c r="P42" i="1" s="1"/>
  <c r="H42" i="1"/>
  <c r="J36" i="1"/>
  <c r="L25" i="1"/>
  <c r="N25" i="1" s="1"/>
  <c r="J24" i="1"/>
  <c r="J13" i="1"/>
  <c r="J20" i="1"/>
  <c r="T123" i="1"/>
  <c r="G123" i="1"/>
  <c r="E111" i="1"/>
  <c r="D111" i="1"/>
  <c r="E90" i="1"/>
  <c r="Q90" i="1"/>
  <c r="R90" i="1"/>
  <c r="D90" i="1"/>
  <c r="R51" i="1"/>
  <c r="E51" i="1"/>
  <c r="S87" i="1"/>
  <c r="U87" i="1" s="1"/>
  <c r="W87" i="1" s="1"/>
  <c r="Y87" i="1" s="1"/>
  <c r="AA87" i="1" s="1"/>
  <c r="AC87" i="1" s="1"/>
  <c r="F87" i="1"/>
  <c r="H87" i="1" s="1"/>
  <c r="J87" i="1" s="1"/>
  <c r="L87" i="1" s="1"/>
  <c r="N87" i="1" s="1"/>
  <c r="P87" i="1" s="1"/>
  <c r="S68" i="1"/>
  <c r="U68" i="1" s="1"/>
  <c r="W68" i="1" s="1"/>
  <c r="Y68" i="1" s="1"/>
  <c r="AA68" i="1" s="1"/>
  <c r="AC68" i="1" s="1"/>
  <c r="F68" i="1"/>
  <c r="H68" i="1" s="1"/>
  <c r="J68" i="1" s="1"/>
  <c r="L68" i="1" s="1"/>
  <c r="N68" i="1" s="1"/>
  <c r="P68" i="1" s="1"/>
  <c r="S67" i="1"/>
  <c r="U67" i="1" s="1"/>
  <c r="W67" i="1" s="1"/>
  <c r="Y67" i="1" s="1"/>
  <c r="AA67" i="1" s="1"/>
  <c r="AC67" i="1" s="1"/>
  <c r="F67" i="1"/>
  <c r="H67" i="1" s="1"/>
  <c r="J67" i="1" s="1"/>
  <c r="L67" i="1" s="1"/>
  <c r="N67" i="1" s="1"/>
  <c r="P67" i="1" s="1"/>
  <c r="AC52" i="1" l="1"/>
  <c r="P50" i="1"/>
  <c r="P49" i="1" s="1"/>
  <c r="N49" i="1"/>
  <c r="AC25" i="1"/>
  <c r="AC24" i="1" s="1"/>
  <c r="AA24" i="1"/>
  <c r="AC22" i="1"/>
  <c r="AC20" i="1" s="1"/>
  <c r="AA20" i="1"/>
  <c r="P29" i="1"/>
  <c r="P28" i="1" s="1"/>
  <c r="N28" i="1"/>
  <c r="P25" i="1"/>
  <c r="P24" i="1" s="1"/>
  <c r="N24" i="1"/>
  <c r="AA16" i="1"/>
  <c r="AC17" i="1"/>
  <c r="AC16" i="1" s="1"/>
  <c r="L24" i="1"/>
  <c r="J42" i="1"/>
  <c r="L42" i="1" s="1"/>
  <c r="N42" i="1" s="1"/>
  <c r="S107" i="1"/>
  <c r="U107" i="1" s="1"/>
  <c r="W107" i="1" s="1"/>
  <c r="Y107" i="1" s="1"/>
  <c r="AA107" i="1" s="1"/>
  <c r="AC107" i="1" s="1"/>
  <c r="S108" i="1"/>
  <c r="U108" i="1" s="1"/>
  <c r="W108" i="1" s="1"/>
  <c r="Y108" i="1" s="1"/>
  <c r="AA108" i="1" s="1"/>
  <c r="AC108" i="1" s="1"/>
  <c r="F107" i="1"/>
  <c r="H107" i="1" s="1"/>
  <c r="J107" i="1" s="1"/>
  <c r="L107" i="1" s="1"/>
  <c r="N107" i="1" s="1"/>
  <c r="P107" i="1" s="1"/>
  <c r="F108" i="1"/>
  <c r="H108" i="1" s="1"/>
  <c r="J108" i="1" s="1"/>
  <c r="L108" i="1" s="1"/>
  <c r="N108" i="1" s="1"/>
  <c r="P108" i="1" s="1"/>
  <c r="S106" i="1"/>
  <c r="U106" i="1" s="1"/>
  <c r="W106" i="1" s="1"/>
  <c r="Y106" i="1" s="1"/>
  <c r="AA106" i="1" s="1"/>
  <c r="AC106" i="1" s="1"/>
  <c r="F106" i="1"/>
  <c r="H106" i="1" s="1"/>
  <c r="J106" i="1" s="1"/>
  <c r="L106" i="1" s="1"/>
  <c r="N106" i="1" s="1"/>
  <c r="P106" i="1" s="1"/>
  <c r="S55" i="1"/>
  <c r="U55" i="1" s="1"/>
  <c r="W55" i="1" s="1"/>
  <c r="Y55" i="1" s="1"/>
  <c r="AA55" i="1" s="1"/>
  <c r="AC55" i="1" s="1"/>
  <c r="S120" i="1" l="1"/>
  <c r="U120" i="1" s="1"/>
  <c r="W120" i="1" s="1"/>
  <c r="Y120" i="1" s="1"/>
  <c r="AA120" i="1" s="1"/>
  <c r="AC120" i="1" s="1"/>
  <c r="F120" i="1"/>
  <c r="H120" i="1" s="1"/>
  <c r="J120" i="1" s="1"/>
  <c r="L120" i="1" s="1"/>
  <c r="N120" i="1" s="1"/>
  <c r="P120" i="1" s="1"/>
  <c r="S88" i="1"/>
  <c r="U88" i="1" s="1"/>
  <c r="W88" i="1" s="1"/>
  <c r="Y88" i="1" s="1"/>
  <c r="AA88" i="1" s="1"/>
  <c r="AC88" i="1" s="1"/>
  <c r="S89" i="1" l="1"/>
  <c r="U89" i="1" s="1"/>
  <c r="W89" i="1" s="1"/>
  <c r="Y89" i="1" s="1"/>
  <c r="AA89" i="1" s="1"/>
  <c r="AC89" i="1" s="1"/>
  <c r="F89" i="1"/>
  <c r="H89" i="1" s="1"/>
  <c r="J89" i="1" s="1"/>
  <c r="L89" i="1" s="1"/>
  <c r="N89" i="1" s="1"/>
  <c r="P89" i="1" s="1"/>
  <c r="S121" i="1" l="1"/>
  <c r="U121" i="1" s="1"/>
  <c r="W121" i="1" s="1"/>
  <c r="Y121" i="1" s="1"/>
  <c r="AA121" i="1" s="1"/>
  <c r="AC121" i="1" s="1"/>
  <c r="F121" i="1"/>
  <c r="H121" i="1" s="1"/>
  <c r="J121" i="1" s="1"/>
  <c r="L121" i="1" s="1"/>
  <c r="N121" i="1" s="1"/>
  <c r="P121" i="1" s="1"/>
  <c r="S119" i="1"/>
  <c r="U119" i="1" s="1"/>
  <c r="W119" i="1" s="1"/>
  <c r="Y119" i="1" s="1"/>
  <c r="AA119" i="1" s="1"/>
  <c r="AC119" i="1" s="1"/>
  <c r="F119" i="1"/>
  <c r="H119" i="1" s="1"/>
  <c r="J119" i="1" s="1"/>
  <c r="L119" i="1" s="1"/>
  <c r="N119" i="1" s="1"/>
  <c r="P119" i="1" s="1"/>
  <c r="S118" i="1"/>
  <c r="U118" i="1" s="1"/>
  <c r="W118" i="1" s="1"/>
  <c r="Y118" i="1" s="1"/>
  <c r="AA118" i="1" s="1"/>
  <c r="AC118" i="1" s="1"/>
  <c r="F118" i="1"/>
  <c r="H118" i="1" s="1"/>
  <c r="J118" i="1" s="1"/>
  <c r="L118" i="1" s="1"/>
  <c r="N118" i="1" s="1"/>
  <c r="P118" i="1" s="1"/>
  <c r="S117" i="1"/>
  <c r="U117" i="1" s="1"/>
  <c r="W117" i="1" s="1"/>
  <c r="Y117" i="1" s="1"/>
  <c r="AA117" i="1" s="1"/>
  <c r="AC117" i="1" s="1"/>
  <c r="F117" i="1"/>
  <c r="H117" i="1" s="1"/>
  <c r="J117" i="1" s="1"/>
  <c r="L117" i="1" s="1"/>
  <c r="N117" i="1" s="1"/>
  <c r="P117" i="1" s="1"/>
  <c r="S116" i="1"/>
  <c r="U116" i="1" s="1"/>
  <c r="W116" i="1" s="1"/>
  <c r="Y116" i="1" s="1"/>
  <c r="AA116" i="1" s="1"/>
  <c r="AC116" i="1" s="1"/>
  <c r="F116" i="1"/>
  <c r="H116" i="1" s="1"/>
  <c r="J116" i="1" s="1"/>
  <c r="L116" i="1" s="1"/>
  <c r="N116" i="1" s="1"/>
  <c r="P116" i="1" s="1"/>
  <c r="S115" i="1"/>
  <c r="U115" i="1" s="1"/>
  <c r="W115" i="1" s="1"/>
  <c r="Y115" i="1" s="1"/>
  <c r="AA115" i="1" s="1"/>
  <c r="AC115" i="1" s="1"/>
  <c r="F115" i="1"/>
  <c r="H115" i="1" s="1"/>
  <c r="J115" i="1" s="1"/>
  <c r="L115" i="1" s="1"/>
  <c r="N115" i="1" s="1"/>
  <c r="P115" i="1" s="1"/>
  <c r="S82" i="1"/>
  <c r="U82" i="1" s="1"/>
  <c r="W82" i="1" s="1"/>
  <c r="Y82" i="1" s="1"/>
  <c r="AA82" i="1" s="1"/>
  <c r="AC82" i="1" s="1"/>
  <c r="S63" i="1" l="1"/>
  <c r="U63" i="1" s="1"/>
  <c r="W63" i="1" s="1"/>
  <c r="Y63" i="1" s="1"/>
  <c r="AA63" i="1" s="1"/>
  <c r="AC63" i="1" s="1"/>
  <c r="F63" i="1"/>
  <c r="H63" i="1" s="1"/>
  <c r="J63" i="1" s="1"/>
  <c r="L63" i="1" s="1"/>
  <c r="F62" i="1"/>
  <c r="H62" i="1" s="1"/>
  <c r="J62" i="1" s="1"/>
  <c r="L62" i="1" s="1"/>
  <c r="N62" i="1" s="1"/>
  <c r="P62" i="1" s="1"/>
  <c r="S60" i="1"/>
  <c r="U60" i="1" s="1"/>
  <c r="W60" i="1" s="1"/>
  <c r="Y60" i="1" s="1"/>
  <c r="AA60" i="1" s="1"/>
  <c r="AC60" i="1" s="1"/>
  <c r="F60" i="1"/>
  <c r="H60" i="1" s="1"/>
  <c r="J60" i="1" s="1"/>
  <c r="L60" i="1" s="1"/>
  <c r="N60" i="1" s="1"/>
  <c r="P60" i="1" s="1"/>
  <c r="N63" i="1" l="1"/>
  <c r="P63" i="1" s="1"/>
  <c r="S69" i="1"/>
  <c r="U69" i="1" s="1"/>
  <c r="W69" i="1" s="1"/>
  <c r="Y69" i="1" s="1"/>
  <c r="AA69" i="1" s="1"/>
  <c r="AC69" i="1" s="1"/>
  <c r="F69" i="1"/>
  <c r="H69" i="1" s="1"/>
  <c r="J69" i="1" s="1"/>
  <c r="L69" i="1" s="1"/>
  <c r="N69" i="1" s="1"/>
  <c r="P69" i="1" s="1"/>
  <c r="R13" i="1" l="1"/>
  <c r="R16" i="1"/>
  <c r="R18" i="1"/>
  <c r="R20" i="1"/>
  <c r="R24" i="1"/>
  <c r="R28" i="1"/>
  <c r="R36" i="1"/>
  <c r="R42" i="1"/>
  <c r="S43" i="1"/>
  <c r="R45" i="1"/>
  <c r="S46" i="1"/>
  <c r="U46" i="1" s="1"/>
  <c r="R49" i="1"/>
  <c r="S50" i="1"/>
  <c r="U50" i="1" s="1"/>
  <c r="S53" i="1"/>
  <c r="S56" i="1"/>
  <c r="U56" i="1" s="1"/>
  <c r="W56" i="1" s="1"/>
  <c r="Y56" i="1" s="1"/>
  <c r="AA56" i="1" s="1"/>
  <c r="AC56" i="1" s="1"/>
  <c r="S58" i="1"/>
  <c r="U58" i="1" s="1"/>
  <c r="W58" i="1" s="1"/>
  <c r="Y58" i="1" s="1"/>
  <c r="AA58" i="1" s="1"/>
  <c r="AC58" i="1" s="1"/>
  <c r="S61" i="1"/>
  <c r="U61" i="1" s="1"/>
  <c r="W61" i="1" s="1"/>
  <c r="Y61" i="1" s="1"/>
  <c r="AA61" i="1" s="1"/>
  <c r="AC61" i="1" s="1"/>
  <c r="S64" i="1"/>
  <c r="U64" i="1" s="1"/>
  <c r="W64" i="1" s="1"/>
  <c r="Y64" i="1" s="1"/>
  <c r="AA64" i="1" s="1"/>
  <c r="AC64" i="1" s="1"/>
  <c r="S65" i="1"/>
  <c r="U65" i="1" s="1"/>
  <c r="W65" i="1" s="1"/>
  <c r="Y65" i="1" s="1"/>
  <c r="AA65" i="1" s="1"/>
  <c r="AC65" i="1" s="1"/>
  <c r="S66" i="1"/>
  <c r="U66" i="1" s="1"/>
  <c r="W66" i="1" s="1"/>
  <c r="Y66" i="1" s="1"/>
  <c r="AA66" i="1" s="1"/>
  <c r="AC66" i="1" s="1"/>
  <c r="S70" i="1"/>
  <c r="S71" i="1"/>
  <c r="U71" i="1" s="1"/>
  <c r="W71" i="1" s="1"/>
  <c r="Y71" i="1" s="1"/>
  <c r="AA71" i="1" s="1"/>
  <c r="AC71" i="1" s="1"/>
  <c r="S72" i="1"/>
  <c r="U72" i="1" s="1"/>
  <c r="W72" i="1" s="1"/>
  <c r="Y72" i="1" s="1"/>
  <c r="AA72" i="1" s="1"/>
  <c r="AC72" i="1" s="1"/>
  <c r="S78" i="1"/>
  <c r="U78" i="1" s="1"/>
  <c r="W78" i="1" s="1"/>
  <c r="Y78" i="1" s="1"/>
  <c r="AA78" i="1" s="1"/>
  <c r="AC78" i="1" s="1"/>
  <c r="S79" i="1"/>
  <c r="U79" i="1" s="1"/>
  <c r="W79" i="1" s="1"/>
  <c r="Y79" i="1" s="1"/>
  <c r="AA79" i="1" s="1"/>
  <c r="AC79" i="1" s="1"/>
  <c r="S80" i="1"/>
  <c r="U80" i="1" s="1"/>
  <c r="W80" i="1" s="1"/>
  <c r="Y80" i="1" s="1"/>
  <c r="AA80" i="1" s="1"/>
  <c r="AC80" i="1" s="1"/>
  <c r="S81" i="1"/>
  <c r="U81" i="1" s="1"/>
  <c r="W81" i="1" s="1"/>
  <c r="Y81" i="1" s="1"/>
  <c r="AA81" i="1" s="1"/>
  <c r="AC81" i="1" s="1"/>
  <c r="S84" i="1"/>
  <c r="U84" i="1" s="1"/>
  <c r="W84" i="1" s="1"/>
  <c r="Y84" i="1" s="1"/>
  <c r="AA84" i="1" s="1"/>
  <c r="AC84" i="1" s="1"/>
  <c r="S85" i="1"/>
  <c r="S91" i="1"/>
  <c r="U91" i="1" s="1"/>
  <c r="W91" i="1" s="1"/>
  <c r="Y91" i="1" s="1"/>
  <c r="S92" i="1"/>
  <c r="U92" i="1" s="1"/>
  <c r="W92" i="1" s="1"/>
  <c r="Y92" i="1" s="1"/>
  <c r="AA92" i="1" s="1"/>
  <c r="AC92" i="1" s="1"/>
  <c r="S93" i="1"/>
  <c r="U93" i="1" s="1"/>
  <c r="W93" i="1" s="1"/>
  <c r="Y93" i="1" s="1"/>
  <c r="AA93" i="1" s="1"/>
  <c r="AC93" i="1" s="1"/>
  <c r="S94" i="1"/>
  <c r="U94" i="1" s="1"/>
  <c r="W94" i="1" s="1"/>
  <c r="Y94" i="1" s="1"/>
  <c r="AA94" i="1" s="1"/>
  <c r="AC94" i="1" s="1"/>
  <c r="S95" i="1"/>
  <c r="U95" i="1" s="1"/>
  <c r="W95" i="1" s="1"/>
  <c r="Y95" i="1" s="1"/>
  <c r="AA95" i="1" s="1"/>
  <c r="AC95" i="1" s="1"/>
  <c r="S96" i="1"/>
  <c r="U96" i="1" s="1"/>
  <c r="W96" i="1" s="1"/>
  <c r="Y96" i="1" s="1"/>
  <c r="AA96" i="1" s="1"/>
  <c r="AC96" i="1" s="1"/>
  <c r="S97" i="1"/>
  <c r="U97" i="1" s="1"/>
  <c r="W97" i="1" s="1"/>
  <c r="Y97" i="1" s="1"/>
  <c r="AA97" i="1" s="1"/>
  <c r="AC97" i="1" s="1"/>
  <c r="S98" i="1"/>
  <c r="U98" i="1" s="1"/>
  <c r="W98" i="1" s="1"/>
  <c r="Y98" i="1" s="1"/>
  <c r="AA98" i="1" s="1"/>
  <c r="AC98" i="1" s="1"/>
  <c r="S99" i="1"/>
  <c r="U99" i="1" s="1"/>
  <c r="W99" i="1" s="1"/>
  <c r="Y99" i="1" s="1"/>
  <c r="AA99" i="1" s="1"/>
  <c r="AC99" i="1" s="1"/>
  <c r="S100" i="1"/>
  <c r="U100" i="1" s="1"/>
  <c r="W100" i="1" s="1"/>
  <c r="Y100" i="1" s="1"/>
  <c r="AA100" i="1" s="1"/>
  <c r="AC100" i="1" s="1"/>
  <c r="S101" i="1"/>
  <c r="U101" i="1" s="1"/>
  <c r="W101" i="1" s="1"/>
  <c r="Y101" i="1" s="1"/>
  <c r="AA101" i="1" s="1"/>
  <c r="AC101" i="1" s="1"/>
  <c r="S102" i="1"/>
  <c r="U102" i="1" s="1"/>
  <c r="W102" i="1" s="1"/>
  <c r="Y102" i="1" s="1"/>
  <c r="AA102" i="1" s="1"/>
  <c r="AC102" i="1" s="1"/>
  <c r="S103" i="1"/>
  <c r="U103" i="1" s="1"/>
  <c r="W103" i="1" s="1"/>
  <c r="Y103" i="1" s="1"/>
  <c r="AA103" i="1" s="1"/>
  <c r="AC103" i="1" s="1"/>
  <c r="S104" i="1"/>
  <c r="U104" i="1" s="1"/>
  <c r="W104" i="1" s="1"/>
  <c r="Y104" i="1" s="1"/>
  <c r="AA104" i="1" s="1"/>
  <c r="AC104" i="1" s="1"/>
  <c r="S105" i="1"/>
  <c r="U105" i="1" s="1"/>
  <c r="W105" i="1" s="1"/>
  <c r="Y105" i="1" s="1"/>
  <c r="AA105" i="1" s="1"/>
  <c r="AC105" i="1" s="1"/>
  <c r="S109" i="1"/>
  <c r="U109" i="1" s="1"/>
  <c r="W109" i="1" s="1"/>
  <c r="Y109" i="1" s="1"/>
  <c r="AA109" i="1" s="1"/>
  <c r="AC109" i="1" s="1"/>
  <c r="S110" i="1"/>
  <c r="U110" i="1" s="1"/>
  <c r="W110" i="1" s="1"/>
  <c r="Y110" i="1" s="1"/>
  <c r="AA110" i="1" s="1"/>
  <c r="AC110" i="1" s="1"/>
  <c r="S112" i="1"/>
  <c r="U112" i="1" s="1"/>
  <c r="S113" i="1"/>
  <c r="U113" i="1" s="1"/>
  <c r="W113" i="1" s="1"/>
  <c r="Y113" i="1" s="1"/>
  <c r="AA113" i="1" s="1"/>
  <c r="AC113" i="1" s="1"/>
  <c r="S114" i="1"/>
  <c r="U114" i="1" s="1"/>
  <c r="W114" i="1" s="1"/>
  <c r="Y114" i="1" s="1"/>
  <c r="AA114" i="1" s="1"/>
  <c r="AC114" i="1" s="1"/>
  <c r="F113" i="1"/>
  <c r="H113" i="1" s="1"/>
  <c r="J113" i="1" s="1"/>
  <c r="L113" i="1" s="1"/>
  <c r="N113" i="1" s="1"/>
  <c r="P113" i="1" s="1"/>
  <c r="F114" i="1"/>
  <c r="H114" i="1" s="1"/>
  <c r="J114" i="1" s="1"/>
  <c r="L114" i="1" s="1"/>
  <c r="N114" i="1" s="1"/>
  <c r="P114" i="1" s="1"/>
  <c r="F112" i="1"/>
  <c r="F92" i="1"/>
  <c r="H92" i="1" s="1"/>
  <c r="J92" i="1" s="1"/>
  <c r="L92" i="1" s="1"/>
  <c r="F93" i="1"/>
  <c r="H93" i="1" s="1"/>
  <c r="J93" i="1" s="1"/>
  <c r="L93" i="1" s="1"/>
  <c r="N93" i="1" s="1"/>
  <c r="P93" i="1" s="1"/>
  <c r="F94" i="1"/>
  <c r="H94" i="1" s="1"/>
  <c r="J94" i="1" s="1"/>
  <c r="L94" i="1" s="1"/>
  <c r="N94" i="1" s="1"/>
  <c r="P94" i="1" s="1"/>
  <c r="F95" i="1"/>
  <c r="H95" i="1" s="1"/>
  <c r="J95" i="1" s="1"/>
  <c r="L95" i="1" s="1"/>
  <c r="N95" i="1" s="1"/>
  <c r="P95" i="1" s="1"/>
  <c r="F96" i="1"/>
  <c r="H96" i="1" s="1"/>
  <c r="J96" i="1" s="1"/>
  <c r="L96" i="1" s="1"/>
  <c r="N96" i="1" s="1"/>
  <c r="P96" i="1" s="1"/>
  <c r="F97" i="1"/>
  <c r="H97" i="1" s="1"/>
  <c r="J97" i="1" s="1"/>
  <c r="L97" i="1" s="1"/>
  <c r="N97" i="1" s="1"/>
  <c r="P97" i="1" s="1"/>
  <c r="F98" i="1"/>
  <c r="H98" i="1" s="1"/>
  <c r="J98" i="1" s="1"/>
  <c r="L98" i="1" s="1"/>
  <c r="N98" i="1" s="1"/>
  <c r="P98" i="1" s="1"/>
  <c r="F99" i="1"/>
  <c r="H99" i="1" s="1"/>
  <c r="J99" i="1" s="1"/>
  <c r="L99" i="1" s="1"/>
  <c r="N99" i="1" s="1"/>
  <c r="P99" i="1" s="1"/>
  <c r="F100" i="1"/>
  <c r="H100" i="1" s="1"/>
  <c r="J100" i="1" s="1"/>
  <c r="L100" i="1" s="1"/>
  <c r="N100" i="1" s="1"/>
  <c r="P100" i="1" s="1"/>
  <c r="F101" i="1"/>
  <c r="H101" i="1" s="1"/>
  <c r="J101" i="1" s="1"/>
  <c r="L101" i="1" s="1"/>
  <c r="N101" i="1" s="1"/>
  <c r="P101" i="1" s="1"/>
  <c r="F102" i="1"/>
  <c r="H102" i="1" s="1"/>
  <c r="J102" i="1" s="1"/>
  <c r="L102" i="1" s="1"/>
  <c r="N102" i="1" s="1"/>
  <c r="P102" i="1" s="1"/>
  <c r="F103" i="1"/>
  <c r="H103" i="1" s="1"/>
  <c r="J103" i="1" s="1"/>
  <c r="L103" i="1" s="1"/>
  <c r="N103" i="1" s="1"/>
  <c r="P103" i="1" s="1"/>
  <c r="F104" i="1"/>
  <c r="H104" i="1" s="1"/>
  <c r="J104" i="1" s="1"/>
  <c r="L104" i="1" s="1"/>
  <c r="N104" i="1" s="1"/>
  <c r="P104" i="1" s="1"/>
  <c r="F105" i="1"/>
  <c r="H105" i="1" s="1"/>
  <c r="J105" i="1" s="1"/>
  <c r="L105" i="1" s="1"/>
  <c r="N105" i="1" s="1"/>
  <c r="P105" i="1" s="1"/>
  <c r="F109" i="1"/>
  <c r="H109" i="1" s="1"/>
  <c r="J109" i="1" s="1"/>
  <c r="L109" i="1" s="1"/>
  <c r="N109" i="1" s="1"/>
  <c r="P109" i="1" s="1"/>
  <c r="F110" i="1"/>
  <c r="H110" i="1" s="1"/>
  <c r="J110" i="1" s="1"/>
  <c r="L110" i="1" s="1"/>
  <c r="N110" i="1" s="1"/>
  <c r="P110" i="1" s="1"/>
  <c r="F91" i="1"/>
  <c r="F54" i="1"/>
  <c r="F56" i="1"/>
  <c r="H56" i="1" s="1"/>
  <c r="J56" i="1" s="1"/>
  <c r="L56" i="1" s="1"/>
  <c r="N56" i="1" s="1"/>
  <c r="P56" i="1" s="1"/>
  <c r="F58" i="1"/>
  <c r="H58" i="1" s="1"/>
  <c r="J58" i="1" s="1"/>
  <c r="L58" i="1" s="1"/>
  <c r="N58" i="1" s="1"/>
  <c r="P58" i="1" s="1"/>
  <c r="F59" i="1"/>
  <c r="F61" i="1"/>
  <c r="H61" i="1" s="1"/>
  <c r="J61" i="1" s="1"/>
  <c r="L61" i="1" s="1"/>
  <c r="N61" i="1" s="1"/>
  <c r="P61" i="1" s="1"/>
  <c r="F64" i="1"/>
  <c r="H64" i="1" s="1"/>
  <c r="J64" i="1" s="1"/>
  <c r="L64" i="1" s="1"/>
  <c r="F65" i="1"/>
  <c r="H65" i="1" s="1"/>
  <c r="J65" i="1" s="1"/>
  <c r="L65" i="1" s="1"/>
  <c r="N65" i="1" s="1"/>
  <c r="P65" i="1" s="1"/>
  <c r="F70" i="1"/>
  <c r="F71" i="1"/>
  <c r="H71" i="1" s="1"/>
  <c r="J71" i="1" s="1"/>
  <c r="L71" i="1" s="1"/>
  <c r="N71" i="1" s="1"/>
  <c r="P71" i="1" s="1"/>
  <c r="F72" i="1"/>
  <c r="H72" i="1" s="1"/>
  <c r="J72" i="1" s="1"/>
  <c r="L72" i="1" s="1"/>
  <c r="N72" i="1" s="1"/>
  <c r="P72" i="1" s="1"/>
  <c r="F77" i="1"/>
  <c r="H77" i="1" s="1"/>
  <c r="J77" i="1" s="1"/>
  <c r="L77" i="1" s="1"/>
  <c r="N77" i="1" s="1"/>
  <c r="P77" i="1" s="1"/>
  <c r="F78" i="1"/>
  <c r="H78" i="1" s="1"/>
  <c r="J78" i="1" s="1"/>
  <c r="L78" i="1" s="1"/>
  <c r="N78" i="1" s="1"/>
  <c r="P78" i="1" s="1"/>
  <c r="F79" i="1"/>
  <c r="H79" i="1" s="1"/>
  <c r="J79" i="1" s="1"/>
  <c r="L79" i="1" s="1"/>
  <c r="N79" i="1" s="1"/>
  <c r="P79" i="1" s="1"/>
  <c r="F80" i="1"/>
  <c r="H80" i="1" s="1"/>
  <c r="J80" i="1" s="1"/>
  <c r="L80" i="1" s="1"/>
  <c r="N80" i="1" s="1"/>
  <c r="P80" i="1" s="1"/>
  <c r="F81" i="1"/>
  <c r="H81" i="1" s="1"/>
  <c r="J81" i="1" s="1"/>
  <c r="L81" i="1" s="1"/>
  <c r="N81" i="1" s="1"/>
  <c r="P81" i="1" s="1"/>
  <c r="F84" i="1"/>
  <c r="H84" i="1" s="1"/>
  <c r="J84" i="1" s="1"/>
  <c r="L84" i="1" s="1"/>
  <c r="N84" i="1" s="1"/>
  <c r="P84" i="1" s="1"/>
  <c r="E49" i="1"/>
  <c r="F46" i="1"/>
  <c r="H46" i="1" s="1"/>
  <c r="E45" i="1"/>
  <c r="D45" i="1"/>
  <c r="E42" i="1"/>
  <c r="D42" i="1"/>
  <c r="E36" i="1"/>
  <c r="D36" i="1"/>
  <c r="E28" i="1"/>
  <c r="D28" i="1"/>
  <c r="E24" i="1"/>
  <c r="D24" i="1"/>
  <c r="E20" i="1"/>
  <c r="D20" i="1"/>
  <c r="F19" i="1"/>
  <c r="E18" i="1"/>
  <c r="D18" i="1"/>
  <c r="F17" i="1"/>
  <c r="E16" i="1"/>
  <c r="D16" i="1"/>
  <c r="E13" i="1"/>
  <c r="D13" i="1"/>
  <c r="AA91" i="1" l="1"/>
  <c r="Y90" i="1"/>
  <c r="N92" i="1"/>
  <c r="P92" i="1" s="1"/>
  <c r="N64" i="1"/>
  <c r="P64" i="1" s="1"/>
  <c r="H45" i="1"/>
  <c r="J46" i="1"/>
  <c r="L46" i="1" s="1"/>
  <c r="U111" i="1"/>
  <c r="W112" i="1"/>
  <c r="U45" i="1"/>
  <c r="W46" i="1"/>
  <c r="W90" i="1"/>
  <c r="U49" i="1"/>
  <c r="W50" i="1"/>
  <c r="Y50" i="1" s="1"/>
  <c r="F111" i="1"/>
  <c r="H112" i="1"/>
  <c r="S111" i="1"/>
  <c r="S45" i="1"/>
  <c r="F18" i="1"/>
  <c r="H19" i="1"/>
  <c r="F16" i="1"/>
  <c r="H17" i="1"/>
  <c r="F45" i="1"/>
  <c r="E12" i="1"/>
  <c r="H54" i="1"/>
  <c r="J54" i="1" s="1"/>
  <c r="L54" i="1" s="1"/>
  <c r="N54" i="1" s="1"/>
  <c r="S90" i="1"/>
  <c r="U90" i="1"/>
  <c r="U53" i="1"/>
  <c r="F90" i="1"/>
  <c r="H91" i="1"/>
  <c r="S49" i="1"/>
  <c r="S42" i="1"/>
  <c r="U43" i="1"/>
  <c r="R12" i="1"/>
  <c r="R48" i="1"/>
  <c r="R47" i="1" s="1"/>
  <c r="E48" i="1"/>
  <c r="E47" i="1" s="1"/>
  <c r="D85" i="1"/>
  <c r="F85" i="1" s="1"/>
  <c r="H85" i="1" s="1"/>
  <c r="J85" i="1" s="1"/>
  <c r="L85" i="1" s="1"/>
  <c r="N85" i="1" s="1"/>
  <c r="P85" i="1" s="1"/>
  <c r="AC91" i="1" l="1"/>
  <c r="AC90" i="1" s="1"/>
  <c r="AA90" i="1"/>
  <c r="P54" i="1"/>
  <c r="L45" i="1"/>
  <c r="N46" i="1"/>
  <c r="AA50" i="1"/>
  <c r="Y49" i="1"/>
  <c r="Y46" i="1"/>
  <c r="W45" i="1"/>
  <c r="W49" i="1"/>
  <c r="W111" i="1"/>
  <c r="Y112" i="1"/>
  <c r="J19" i="1"/>
  <c r="L19" i="1" s="1"/>
  <c r="N19" i="1" s="1"/>
  <c r="H18" i="1"/>
  <c r="H111" i="1"/>
  <c r="J112" i="1"/>
  <c r="L112" i="1" s="1"/>
  <c r="W53" i="1"/>
  <c r="Y53" i="1" s="1"/>
  <c r="J45" i="1"/>
  <c r="W43" i="1"/>
  <c r="Y43" i="1" s="1"/>
  <c r="U42" i="1"/>
  <c r="U12" i="1" s="1"/>
  <c r="J91" i="1"/>
  <c r="L91" i="1" s="1"/>
  <c r="H90" i="1"/>
  <c r="J17" i="1"/>
  <c r="L17" i="1" s="1"/>
  <c r="H16" i="1"/>
  <c r="H12" i="1" s="1"/>
  <c r="S12" i="1"/>
  <c r="E123" i="1"/>
  <c r="F12" i="1"/>
  <c r="R123" i="1"/>
  <c r="Q49" i="1"/>
  <c r="D49" i="1"/>
  <c r="AA49" i="1" l="1"/>
  <c r="AC50" i="1"/>
  <c r="AC49" i="1" s="1"/>
  <c r="N18" i="1"/>
  <c r="P19" i="1"/>
  <c r="P18" i="1" s="1"/>
  <c r="P46" i="1"/>
  <c r="P45" i="1" s="1"/>
  <c r="N45" i="1"/>
  <c r="N112" i="1"/>
  <c r="L111" i="1"/>
  <c r="AA112" i="1"/>
  <c r="Y111" i="1"/>
  <c r="N91" i="1"/>
  <c r="L90" i="1"/>
  <c r="L18" i="1"/>
  <c r="AA46" i="1"/>
  <c r="Y45" i="1"/>
  <c r="L16" i="1"/>
  <c r="N17" i="1"/>
  <c r="Y42" i="1"/>
  <c r="Y12" i="1" s="1"/>
  <c r="AA43" i="1"/>
  <c r="AA53" i="1"/>
  <c r="J111" i="1"/>
  <c r="W42" i="1"/>
  <c r="W12" i="1" s="1"/>
  <c r="J90" i="1"/>
  <c r="J16" i="1"/>
  <c r="J18" i="1"/>
  <c r="Q42" i="1"/>
  <c r="Q28" i="1"/>
  <c r="AA42" i="1" l="1"/>
  <c r="AC43" i="1"/>
  <c r="AC42" i="1" s="1"/>
  <c r="N90" i="1"/>
  <c r="P91" i="1"/>
  <c r="P90" i="1" s="1"/>
  <c r="P112" i="1"/>
  <c r="P111" i="1" s="1"/>
  <c r="N111" i="1"/>
  <c r="N16" i="1"/>
  <c r="N12" i="1" s="1"/>
  <c r="P17" i="1"/>
  <c r="P16" i="1" s="1"/>
  <c r="P12" i="1" s="1"/>
  <c r="AC112" i="1"/>
  <c r="AC111" i="1" s="1"/>
  <c r="AA111" i="1"/>
  <c r="AC46" i="1"/>
  <c r="AC45" i="1" s="1"/>
  <c r="AA45" i="1"/>
  <c r="AC53" i="1"/>
  <c r="L12" i="1"/>
  <c r="J12" i="1"/>
  <c r="D86" i="1"/>
  <c r="F86" i="1" s="1"/>
  <c r="H86" i="1" s="1"/>
  <c r="AC12" i="1" l="1"/>
  <c r="AA12" i="1"/>
  <c r="J86" i="1"/>
  <c r="L86" i="1" s="1"/>
  <c r="N86" i="1" s="1"/>
  <c r="P86" i="1" s="1"/>
  <c r="Q83" i="1"/>
  <c r="Q51" i="1" s="1"/>
  <c r="D83" i="1"/>
  <c r="D51" i="1" s="1"/>
  <c r="F83" i="1" l="1"/>
  <c r="Q48" i="1"/>
  <c r="Q47" i="1" s="1"/>
  <c r="S83" i="1"/>
  <c r="U83" i="1" l="1"/>
  <c r="S51" i="1"/>
  <c r="S48" i="1" s="1"/>
  <c r="S47" i="1" s="1"/>
  <c r="S123" i="1" s="1"/>
  <c r="H83" i="1"/>
  <c r="F51" i="1"/>
  <c r="F48" i="1" s="1"/>
  <c r="F47" i="1" s="1"/>
  <c r="F123" i="1" s="1"/>
  <c r="Q45" i="1"/>
  <c r="Q36" i="1"/>
  <c r="Q24" i="1"/>
  <c r="Q20" i="1"/>
  <c r="Q18" i="1"/>
  <c r="Q16" i="1"/>
  <c r="Q13" i="1"/>
  <c r="J83" i="1" l="1"/>
  <c r="H51" i="1"/>
  <c r="H48" i="1" s="1"/>
  <c r="H47" i="1" s="1"/>
  <c r="H123" i="1" s="1"/>
  <c r="W83" i="1"/>
  <c r="U51" i="1"/>
  <c r="U48" i="1" s="1"/>
  <c r="U47" i="1" s="1"/>
  <c r="U123" i="1" s="1"/>
  <c r="D12" i="1"/>
  <c r="Q12" i="1"/>
  <c r="D48" i="1"/>
  <c r="D47" i="1" s="1"/>
  <c r="Y83" i="1" l="1"/>
  <c r="W51" i="1"/>
  <c r="W48" i="1" s="1"/>
  <c r="W47" i="1" s="1"/>
  <c r="W123" i="1" s="1"/>
  <c r="L83" i="1"/>
  <c r="J51" i="1"/>
  <c r="J48" i="1" s="1"/>
  <c r="J47" i="1" s="1"/>
  <c r="J123" i="1" s="1"/>
  <c r="Q123" i="1"/>
  <c r="D123" i="1"/>
  <c r="AA83" i="1" l="1"/>
  <c r="Y51" i="1"/>
  <c r="Y48" i="1" s="1"/>
  <c r="Y47" i="1" s="1"/>
  <c r="N83" i="1"/>
  <c r="L51" i="1"/>
  <c r="L48" i="1" s="1"/>
  <c r="L47" i="1" s="1"/>
  <c r="L123" i="1" s="1"/>
  <c r="P83" i="1" l="1"/>
  <c r="P51" i="1" s="1"/>
  <c r="P48" i="1" s="1"/>
  <c r="P47" i="1" s="1"/>
  <c r="P123" i="1" s="1"/>
  <c r="N51" i="1"/>
  <c r="N48" i="1" s="1"/>
  <c r="N47" i="1" s="1"/>
  <c r="N123" i="1" s="1"/>
  <c r="AC83" i="1"/>
  <c r="AC51" i="1" s="1"/>
  <c r="AC48" i="1" s="1"/>
  <c r="AC47" i="1" s="1"/>
  <c r="AC123" i="1" s="1"/>
  <c r="AA51" i="1"/>
  <c r="AA48" i="1" s="1"/>
  <c r="AA47" i="1" s="1"/>
  <c r="AA123" i="1" s="1"/>
  <c r="Y123" i="1"/>
</calcChain>
</file>

<file path=xl/sharedStrings.xml><?xml version="1.0" encoding="utf-8"?>
<sst xmlns="http://schemas.openxmlformats.org/spreadsheetml/2006/main" count="259" uniqueCount="244">
  <si>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</si>
  <si>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</si>
  <si>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</si>
  <si>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</si>
  <si>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</si>
  <si>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</si>
  <si>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</si>
  <si>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</si>
  <si>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</si>
  <si>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</si>
  <si>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</si>
  <si>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</si>
  <si>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</si>
  <si>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</si>
  <si>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</si>
  <si>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</si>
  <si>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</si>
  <si>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</si>
  <si>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</si>
  <si>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</si>
  <si>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</si>
  <si>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</si>
  <si>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</si>
  <si>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</si>
  <si>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</si>
  <si>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</si>
  <si>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</si>
  <si>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</si>
  <si>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</si>
  <si>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</si>
  <si>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</si>
  <si>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</si>
  <si>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</si>
  <si>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</si>
  <si>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</si>
  <si>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</si>
  <si>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</si>
  <si>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</si>
  <si>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</si>
  <si>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</si>
  <si>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</si>
  <si>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</si>
  <si>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</si>
  <si>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</si>
  <si>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</si>
  <si>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</si>
  <si>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</si>
  <si>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</si>
  <si>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</si>
  <si>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</si>
  <si>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</si>
  <si>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</si>
  <si>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</si>
  <si>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</si>
  <si>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</si>
  <si>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</si>
  <si>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</si>
  <si>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</si>
  <si>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</si>
  <si>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</si>
  <si>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</si>
  <si>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</si>
  <si>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</si>
  <si>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</si>
  <si>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</si>
  <si>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</si>
  <si>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</si>
  <si>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</si>
  <si>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</si>
  <si>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</si>
  <si>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</si>
  <si>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</si>
  <si>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</si>
  <si>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</si>
  <si>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
(руб.)</t>
  </si>
  <si>
    <t>Код бюджетной классификации РФ</t>
  </si>
  <si>
    <t>Прогнозируемые доходы областного бюджета на плановый период 2020 и 2021 годов                                                  
в соответствии с классификацией доходов бюджетов Российской Федерации</t>
  </si>
  <si>
    <t>2021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</si>
  <si>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</si>
  <si>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</si>
  <si>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</si>
  <si>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000 2 02 25016 02 0000 150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</si>
  <si>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</si>
  <si>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000 2 02 25542 02 0000 150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</si>
  <si>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</si>
  <si>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</si>
  <si>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000 2 02 25567 02 0000 150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</si>
  <si>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</si>
  <si>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</si>
  <si>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</si>
  <si>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</si>
  <si>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</si>
  <si>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</si>
  <si>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</si>
  <si>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</si>
  <si>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000 2 02 25028 02 0000 150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</si>
  <si>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</si>
  <si>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000 2 02 10000 00 0000 150</t>
  </si>
  <si>
    <t>000 2 02 20000 00 0000 150</t>
  </si>
  <si>
    <t>000 2 02 30000 00 0000 150</t>
  </si>
  <si>
    <t>000 2 02 40000 00 0000 150</t>
  </si>
  <si>
    <t>000 2 02 35118 02 0000 150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</si>
  <si>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</si>
  <si>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</si>
  <si>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</si>
  <si>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</si>
  <si>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Единая субвенция бюджетам субъектов Российской Федерации и бюджету г. Байконура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</si>
  <si>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</si>
  <si>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</si>
  <si>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</si>
  <si>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</si>
  <si>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</si>
  <si>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</si>
  <si>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</si>
  <si>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</si>
  <si>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</si>
  <si>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000 2 02 25086 02 0000 150</t>
  </si>
  <si>
    <t>000 2 02 25138 02 0000 150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</si>
  <si>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</si>
  <si>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</si>
  <si>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</si>
  <si>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</si>
  <si>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000 2 02 25229 02 0000 150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</si>
  <si>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</si>
  <si>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</si>
  <si>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</si>
  <si>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</si>
  <si>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</si>
  <si>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</si>
  <si>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</si>
  <si>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</si>
  <si>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</si>
  <si>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</si>
  <si>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</si>
  <si>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</si>
  <si>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</si>
  <si>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</si>
  <si>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</si>
  <si>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</si>
  <si>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</si>
  <si>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</si>
  <si>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</si>
  <si>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</si>
  <si>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</si>
  <si>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</si>
  <si>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</si>
  <si>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000 2 02 25520 02 0000 150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</si>
  <si>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</si>
  <si>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</si>
  <si>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</si>
  <si>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</si>
  <si>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</si>
  <si>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</si>
  <si>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</si>
  <si>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</si>
  <si>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</si>
  <si>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</si>
  <si>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</si>
  <si>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</si>
  <si>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</si>
  <si>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</si>
  <si>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</si>
  <si>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</si>
  <si>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</si>
  <si>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</si>
  <si>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Поправки
2020</t>
  </si>
  <si>
    <t>Поправки
2021</t>
  </si>
  <si>
    <t>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</si>
  <si>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000 2 02 25297 02 0000 150</t>
  </si>
  <si>
    <t xml:space="preserve">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</si>
  <si>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000 2 02 25114 02 0000 150</t>
  </si>
  <si>
    <t xml:space="preserve"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</t>
  </si>
  <si>
    <t>000 2 02 25170 02 0000 150</t>
  </si>
  <si>
    <t xml:space="preserve"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</si>
  <si>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000 2 02 25201 02 0000 150</t>
  </si>
  <si>
    <t>Субсидии бюджетам субъектов Российской Федерации на развитие паллиативной медицинской помощи</t>
  </si>
  <si>
    <t>000 2 02 25554 02 0000 150</t>
  </si>
  <si>
    <t>000 2 02 45190 02 0000 150</t>
  </si>
  <si>
    <t>000 2 02 45192 02 0000 150</t>
  </si>
  <si>
    <t xml:space="preserve"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 </t>
  </si>
  <si>
    <t>000 2 02 45216 02 0000 150</t>
  </si>
  <si>
    <t>000 2 02 45294 02 0000 150</t>
  </si>
  <si>
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</si>
  <si>
    <t>000 2 02 45295 02 0000 150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</si>
  <si>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</si>
  <si>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000 2 02 45468 02 0000 150</t>
  </si>
  <si>
    <t>000 2 02 27567 02 0000 150</t>
  </si>
  <si>
    <t>000 2 02 27386 02 0000 150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</si>
  <si>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подпрограммы "Гражданская авиация и аэронавигационное обслуживание" государственной программы Российской Федерации "Развитие транспортной системы"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</si>
  <si>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</si>
  <si>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000 2 02 45393 02 0000 150</t>
  </si>
  <si>
    <t>Субсидии бюджетам субъектов Российской Федерации на восстановление и экологическую реабилитацию водных объектов</t>
  </si>
  <si>
    <t>000 2 02 25057 02 0000 150</t>
  </si>
  <si>
    <t>000 2 02 35429 02 0000 150</t>
  </si>
  <si>
    <t>Субвенции бюджетам субъектов Российской Федерации на увеличение площади лесовосстановления</t>
  </si>
  <si>
    <t>000 2 02 35430 02 0000 150</t>
  </si>
  <si>
    <t>Субвенции бюджетам субъектов Российской Федерации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</si>
  <si>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000 2 02 35432 02 0000 150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</si>
  <si>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</si>
  <si>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000 2 02 25013 02 0000 150</t>
  </si>
  <si>
    <t>Субсидии бюджетам субъектов Российской Федерации на сокращение доли загрязненных сточных вод</t>
  </si>
  <si>
    <t xml:space="preserve"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</si>
  <si>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000 2 02 25232 02 0000 150</t>
  </si>
  <si>
    <t>000 2 02 25243 02 0000 150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</si>
  <si>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</si>
  <si>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000 2 02 27217 02 0000 150</t>
  </si>
  <si>
    <t xml:space="preserve"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 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</si>
  <si>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</si>
  <si>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к Закону Ярославской области</t>
  </si>
  <si>
    <t>от 24.12.2018 № 93-з</t>
  </si>
  <si>
    <t>Уточнение февраля</t>
  </si>
  <si>
    <t>"</t>
  </si>
  <si>
    <t xml:space="preserve"> к Закону Ярославской области</t>
  </si>
  <si>
    <t>"Приложение 6</t>
  </si>
  <si>
    <t>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</si>
  <si>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обеспечение устойчивого развития сельских территорий</t>
  </si>
  <si>
    <t>Субвенции бюджетам субъектов Российской Федерации на осуществление ежемесячной выплаты в связи с рождением (усыновлением) первого ребенка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</si>
  <si>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</si>
  <si>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Межбюджетные трансферты, передаваемые бюджетам субъектов Российской Федерации на 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</si>
  <si>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</si>
  <si>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</si>
  <si>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Поправки
февраля</t>
  </si>
  <si>
    <t>Уточнение
марта</t>
  </si>
  <si>
    <t>000 1 11 05072 02 0000 120</t>
  </si>
  <si>
    <t>Доходы от сдачи в аренду имущества, составляющего казну субъекта Российской Федерации (за исключением земельных участков)</t>
  </si>
  <si>
    <t>Уточнение 
мая</t>
  </si>
  <si>
    <t>Уточнение
мая</t>
  </si>
  <si>
    <t>000 2 02 45480 02 0000 150</t>
  </si>
  <si>
    <t>Межбюджетные трансферты, передаваемые бюджетам субъектов Российской Федерации на создание системы поддержки фермеров и развитие сельской кооперации</t>
  </si>
  <si>
    <t>Уточнение сентября</t>
  </si>
  <si>
    <t>Уточнение
 сентября</t>
  </si>
  <si>
    <t>Субсидии бюджетам субъектов Российской Федерации на 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</si>
  <si>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000 2 02 25084 02 0000 150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</si>
  <si>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</si>
  <si>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000 2 02 25466 02 0000 150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</si>
  <si>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</si>
  <si>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000 2 02 25467 02 0000 150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</si>
  <si>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</si>
  <si>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000 2 02 25517 02 0000 150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</si>
  <si>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</si>
  <si>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000 2 02 25519 02 0000 150</t>
  </si>
  <si>
    <t>Субсидия бюджетам субъектов Российской Федерации на поддержку отрасли культуры</t>
  </si>
  <si>
    <t>Приложение 3</t>
  </si>
  <si>
    <t>от ______________ 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</si>
</sst>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1" fillId="0" borderId="0"/>
    <xf numFmtId="0" fontId="1" fillId="0" borderId="0"/>
    <xf numFmtId="43" fontId="8" fillId="0" borderId="0" applyFont="0" applyFill="0" applyBorder="0" applyAlignment="0" applyProtection="0"/>
  </cellStyleXfs>
  <cellXfs count="37">
    <xf numFmtId="0" fontId="0" fillId="0" borderId="0" xfId="0"/>
    <xf numFmtId="0" fontId="3" fillId="2" borderId="0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3" fontId="9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10" fillId="2" borderId="1" xfId="0" applyFont="1" applyFill="1" applyBorder="1" applyAlignment="1">
      <alignment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Alignment="1"/>
    <xf numFmtId="43" fontId="3" fillId="2" borderId="0" xfId="5" applyFont="1" applyFill="1"/>
    <xf numFmtId="3" fontId="6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0" fontId="13" fillId="2" borderId="0" xfId="0" applyFont="1" applyFill="1"/>
    <xf numFmtId="0" fontId="13" fillId="2" borderId="0" xfId="0" applyFont="1" applyFill="1" applyAlignment="1"/>
    <xf numFmtId="0" fontId="14" fillId="2" borderId="0" xfId="4" applyFont="1" applyFill="1"/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3" fontId="7" fillId="2" borderId="0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6">
    <cellStyle name="Обычный" xfId="0" builtinId="0"/>
    <cellStyle name="Обычный 2" xfId="2"/>
    <cellStyle name="Обычный 2 2" xfId="4"/>
    <cellStyle name="Обычный 3" xfId="3"/>
    <cellStyle name="Обычный_Tmp1" xfId="1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6"/>
  <sheetViews>
    <sheetView tabSelected="1" view="pageBreakPreview" zoomScaleNormal="100" zoomScaleSheetLayoutView="100" workbookViewId="0">
      <selection activeCell="J3" sqref="J3:AC3"/>
    </sheetView>
  </sheetViews>
  <sheetFormatPr defaultColWidth="9.140625" defaultRowHeight="15.75" x14ac:dyDescent="0.25"/>
  <cols>
    <col min="1" max="1" width="1" style="5" customWidth="1"/>
    <col min="2" max="2" width="28.7109375" style="6" customWidth="1"/>
    <col min="3" max="3" width="52.7109375" style="23" customWidth="1"/>
    <col min="4" max="15" width="20.42578125" style="5" hidden="1" customWidth="1"/>
    <col min="16" max="16" width="20.7109375" style="5" customWidth="1"/>
    <col min="17" max="19" width="20.7109375" style="5" hidden="1" customWidth="1"/>
    <col min="20" max="20" width="20.28515625" style="5" hidden="1" customWidth="1"/>
    <col min="21" max="28" width="20.7109375" style="5" hidden="1" customWidth="1"/>
    <col min="29" max="29" width="20.7109375" style="5" customWidth="1"/>
    <col min="30" max="30" width="1.42578125" style="5" customWidth="1"/>
    <col min="31" max="31" width="9.140625" style="5"/>
    <col min="32" max="33" width="12.7109375" style="5" bestFit="1" customWidth="1"/>
    <col min="34" max="34" width="13.5703125" style="5" bestFit="1" customWidth="1"/>
    <col min="35" max="16384" width="9.140625" style="5"/>
  </cols>
  <sheetData>
    <row r="1" spans="1:29" ht="17.25" customHeight="1" x14ac:dyDescent="0.3">
      <c r="J1" s="27"/>
      <c r="K1" s="27"/>
      <c r="L1" s="27"/>
      <c r="M1" s="27"/>
      <c r="N1" s="27"/>
      <c r="O1" s="27"/>
      <c r="P1" s="27"/>
      <c r="Q1" s="27"/>
      <c r="R1" s="27"/>
      <c r="S1" s="27"/>
      <c r="T1" s="28"/>
      <c r="U1" s="27"/>
      <c r="V1" s="28"/>
      <c r="W1" s="35" t="s">
        <v>242</v>
      </c>
      <c r="X1" s="35"/>
      <c r="Y1" s="35"/>
      <c r="Z1" s="35"/>
      <c r="AA1" s="35"/>
      <c r="AB1" s="35"/>
      <c r="AC1" s="35"/>
    </row>
    <row r="2" spans="1:29" ht="18.75" x14ac:dyDescent="0.3">
      <c r="I2" s="23"/>
      <c r="J2" s="35" t="s">
        <v>212</v>
      </c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</row>
    <row r="3" spans="1:29" ht="18.75" x14ac:dyDescent="0.3">
      <c r="I3" s="23"/>
      <c r="J3" s="35" t="s">
        <v>243</v>
      </c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spans="1:29" ht="18.75" x14ac:dyDescent="0.3"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18.75" x14ac:dyDescent="0.3">
      <c r="C5" s="26"/>
      <c r="J5" s="27"/>
      <c r="K5" s="27"/>
      <c r="L5" s="27"/>
      <c r="M5" s="27"/>
      <c r="N5" s="27"/>
      <c r="O5" s="27"/>
      <c r="P5" s="27"/>
      <c r="Q5" s="27"/>
      <c r="R5" s="31"/>
      <c r="S5" s="27"/>
      <c r="T5" s="31"/>
      <c r="U5" s="27"/>
      <c r="V5" s="31"/>
      <c r="W5" s="27"/>
      <c r="X5" s="31"/>
      <c r="Z5" s="31"/>
      <c r="AB5" s="31"/>
      <c r="AC5" s="31" t="s">
        <v>213</v>
      </c>
    </row>
    <row r="6" spans="1:29" ht="18.75" x14ac:dyDescent="0.3">
      <c r="C6" s="26"/>
      <c r="J6" s="27"/>
      <c r="K6" s="27"/>
      <c r="L6" s="27"/>
      <c r="M6" s="27"/>
      <c r="N6" s="27"/>
      <c r="O6" s="27"/>
      <c r="P6" s="27"/>
      <c r="Q6" s="27"/>
      <c r="R6" s="31"/>
      <c r="S6" s="27"/>
      <c r="T6" s="31"/>
      <c r="U6" s="27"/>
      <c r="V6" s="31"/>
      <c r="W6" s="27"/>
      <c r="X6" s="31"/>
      <c r="Z6" s="31"/>
      <c r="AB6" s="31"/>
      <c r="AC6" s="31" t="s">
        <v>208</v>
      </c>
    </row>
    <row r="7" spans="1:29" ht="18.75" x14ac:dyDescent="0.3">
      <c r="C7" s="26"/>
      <c r="J7" s="27"/>
      <c r="K7" s="27"/>
      <c r="L7" s="27"/>
      <c r="M7" s="27"/>
      <c r="N7" s="27"/>
      <c r="O7" s="27"/>
      <c r="P7" s="27"/>
      <c r="Q7" s="27"/>
      <c r="R7" s="27"/>
      <c r="S7" s="27"/>
      <c r="T7" s="31"/>
      <c r="U7" s="27"/>
      <c r="V7" s="31"/>
      <c r="W7" s="27"/>
      <c r="X7" s="31"/>
      <c r="Z7" s="31"/>
      <c r="AB7" s="31"/>
      <c r="AC7" s="31" t="s">
        <v>209</v>
      </c>
    </row>
    <row r="8" spans="1:29" x14ac:dyDescent="0.25">
      <c r="C8" s="26"/>
    </row>
    <row r="9" spans="1:29" ht="46.5" customHeight="1" x14ac:dyDescent="0.3">
      <c r="B9" s="36" t="s">
        <v>76</v>
      </c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</row>
    <row r="10" spans="1:29" ht="18.75" x14ac:dyDescent="0.3">
      <c r="B10" s="34"/>
      <c r="C10" s="34"/>
      <c r="D10" s="34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ht="35.25" customHeight="1" x14ac:dyDescent="0.25">
      <c r="A11" s="7"/>
      <c r="B11" s="8" t="s">
        <v>75</v>
      </c>
      <c r="C11" s="8" t="s">
        <v>0</v>
      </c>
      <c r="D11" s="9" t="s">
        <v>74</v>
      </c>
      <c r="E11" s="9" t="s">
        <v>165</v>
      </c>
      <c r="F11" s="9" t="s">
        <v>74</v>
      </c>
      <c r="G11" s="9" t="s">
        <v>210</v>
      </c>
      <c r="H11" s="9" t="s">
        <v>74</v>
      </c>
      <c r="I11" s="9" t="s">
        <v>221</v>
      </c>
      <c r="J11" s="9" t="s">
        <v>74</v>
      </c>
      <c r="K11" s="9" t="s">
        <v>222</v>
      </c>
      <c r="L11" s="9" t="s">
        <v>74</v>
      </c>
      <c r="M11" s="9" t="s">
        <v>225</v>
      </c>
      <c r="N11" s="9" t="s">
        <v>74</v>
      </c>
      <c r="O11" s="9" t="s">
        <v>229</v>
      </c>
      <c r="P11" s="9" t="s">
        <v>74</v>
      </c>
      <c r="Q11" s="9" t="s">
        <v>77</v>
      </c>
      <c r="R11" s="9" t="s">
        <v>166</v>
      </c>
      <c r="S11" s="9" t="s">
        <v>77</v>
      </c>
      <c r="T11" s="9" t="s">
        <v>210</v>
      </c>
      <c r="U11" s="9" t="s">
        <v>77</v>
      </c>
      <c r="V11" s="9" t="s">
        <v>221</v>
      </c>
      <c r="W11" s="9" t="s">
        <v>77</v>
      </c>
      <c r="X11" s="9" t="s">
        <v>222</v>
      </c>
      <c r="Y11" s="9" t="s">
        <v>77</v>
      </c>
      <c r="Z11" s="9" t="s">
        <v>226</v>
      </c>
      <c r="AA11" s="9" t="s">
        <v>77</v>
      </c>
      <c r="AB11" s="9" t="s">
        <v>230</v>
      </c>
      <c r="AC11" s="9" t="s">
        <v>77</v>
      </c>
    </row>
    <row r="12" spans="1:29" ht="23.25" customHeight="1" x14ac:dyDescent="0.25">
      <c r="B12" s="10" t="s">
        <v>1</v>
      </c>
      <c r="C12" s="10" t="s">
        <v>2</v>
      </c>
      <c r="D12" s="11">
        <f>SUM(D13+D16+D18+D20+D24+D27+D28+D36+D40+D41+D42+D44+D45)</f>
        <v>64623745940</v>
      </c>
      <c r="E12" s="11">
        <f>SUM(E13+E16+E18+E20+E24+E27+E28+E36+E40+E41+E42+E44+E45)</f>
        <v>37806300</v>
      </c>
      <c r="F12" s="11">
        <f>SUM(F13+F16+F18+F20+F24+F27+F28+F36+F40+F41+F42+F44+F45)</f>
        <v>64661552240</v>
      </c>
      <c r="G12" s="11">
        <f t="shared" ref="G12:I12" si="0">SUM(G13+G16+G18+G20+G24+G27+G28+G36+G40+G41+G42+G44+G45)</f>
        <v>0</v>
      </c>
      <c r="H12" s="11">
        <f t="shared" si="0"/>
        <v>64661552240</v>
      </c>
      <c r="I12" s="11">
        <f t="shared" si="0"/>
        <v>0</v>
      </c>
      <c r="J12" s="11">
        <f>SUM(J13+J16+J18+J20+J24+J27+J28+J36+J40+J41+J42+J44+J45)</f>
        <v>64661552240</v>
      </c>
      <c r="K12" s="11">
        <f t="shared" ref="K12" si="1">SUM(K13+K16+K18+K20+K24+K27+K28+K36+K40+K41+K42+K44+K45)</f>
        <v>0</v>
      </c>
      <c r="L12" s="11">
        <f>SUM(L13+L16+L18+L20+L24+L27+L28+L36+L40+L41+L42+L44+L45)</f>
        <v>64661552240</v>
      </c>
      <c r="M12" s="11">
        <f t="shared" ref="M12" si="2">SUM(M13+M16+M18+M20+M24+M27+M28+M36+M40+M41+M42+M44+M45)</f>
        <v>0</v>
      </c>
      <c r="N12" s="11">
        <f>SUM(N13+N16+N18+N20+N24+N27+N28+N36+N40+N41+N42+N44+N45)</f>
        <v>64661552240</v>
      </c>
      <c r="O12" s="11">
        <f t="shared" ref="O12:P12" si="3">SUM(O13+O16+O18+O20+O24+O27+O28+O36+O40+O41+O42+O44+O45)</f>
        <v>0</v>
      </c>
      <c r="P12" s="11">
        <f t="shared" si="3"/>
        <v>64661552240</v>
      </c>
      <c r="Q12" s="11">
        <f>SUM(Q13+Q16+Q18+Q20+Q24+Q27+Q28+Q36+Q40+Q41+Q42+Q44+Q45)</f>
        <v>71957277890</v>
      </c>
      <c r="R12" s="11">
        <f>SUM(R13+R16+R18+R20+R24+R27+R28+R36+R40+R41+R42+R44+R45)</f>
        <v>373947300</v>
      </c>
      <c r="S12" s="11">
        <f>SUM(S13+S16+S18+S20+S24+S27+S28+S36+S40+S41+S42+S44+S45)</f>
        <v>72331225190</v>
      </c>
      <c r="T12" s="11">
        <f t="shared" ref="T12" si="4">SUM(T13+T16+T18+T20+T24+T27+T28+T36+T40+T41+T42+T44+T45)</f>
        <v>0</v>
      </c>
      <c r="U12" s="11">
        <f>SUM(U13+U16+U18+U20+U24+U27+U28+U36+U40+U41+U42+U44+U45)</f>
        <v>72331225190</v>
      </c>
      <c r="V12" s="11">
        <f t="shared" ref="V12" si="5">SUM(V13+V16+V18+V20+V24+V27+V28+V36+V40+V41+V42+V44+V45)</f>
        <v>0</v>
      </c>
      <c r="W12" s="11">
        <f>SUM(W13+W16+W18+W20+W24+W27+W28+W36+W40+W41+W42+W44+W45)</f>
        <v>72331225190</v>
      </c>
      <c r="X12" s="11">
        <f t="shared" ref="X12" si="6">SUM(X13+X16+X18+X20+X24+X27+X28+X36+X40+X41+X42+X44+X45)</f>
        <v>0</v>
      </c>
      <c r="Y12" s="11">
        <f>SUM(Y13+Y16+Y18+Y20+Y24+Y27+Y28+Y36+Y40+Y41+Y42+Y44+Y45)</f>
        <v>72331225190</v>
      </c>
      <c r="Z12" s="11">
        <f t="shared" ref="Z12" si="7">SUM(Z13+Z16+Z18+Z20+Z24+Z27+Z28+Z36+Z40+Z41+Z42+Z44+Z45)</f>
        <v>0</v>
      </c>
      <c r="AA12" s="11">
        <f>SUM(AA13+AA16+AA18+AA20+AA24+AA27+AA28+AA36+AA40+AA41+AA42+AA44+AA45)</f>
        <v>72331225190</v>
      </c>
      <c r="AB12" s="11">
        <f t="shared" ref="AB12:AC12" si="8">SUM(AB13+AB16+AB18+AB20+AB24+AB27+AB28+AB36+AB40+AB41+AB42+AB44+AB45)</f>
        <v>0</v>
      </c>
      <c r="AC12" s="11">
        <f t="shared" si="8"/>
        <v>72331225190</v>
      </c>
    </row>
    <row r="13" spans="1:29" ht="24.75" customHeight="1" x14ac:dyDescent="0.25">
      <c r="B13" s="10" t="s">
        <v>51</v>
      </c>
      <c r="C13" s="10" t="s">
        <v>3</v>
      </c>
      <c r="D13" s="11">
        <f>D14+D15</f>
        <v>40452463000</v>
      </c>
      <c r="E13" s="11">
        <f t="shared" ref="E13" si="9">E14+E15</f>
        <v>0</v>
      </c>
      <c r="F13" s="11">
        <f>F14+F15</f>
        <v>40452463000</v>
      </c>
      <c r="G13" s="11">
        <f t="shared" ref="G13" si="10">G14+G15</f>
        <v>0</v>
      </c>
      <c r="H13" s="11">
        <f>H14+H15</f>
        <v>40452463000</v>
      </c>
      <c r="I13" s="11">
        <f t="shared" ref="I13" si="11">I14+I15</f>
        <v>0</v>
      </c>
      <c r="J13" s="11">
        <f>J14+J15</f>
        <v>40452463000</v>
      </c>
      <c r="K13" s="11">
        <f t="shared" ref="K13" si="12">K14+K15</f>
        <v>0</v>
      </c>
      <c r="L13" s="11">
        <f>L14+L15</f>
        <v>40452463000</v>
      </c>
      <c r="M13" s="11">
        <f t="shared" ref="M13" si="13">M14+M15</f>
        <v>0</v>
      </c>
      <c r="N13" s="11">
        <f>N14+N15</f>
        <v>40452463000</v>
      </c>
      <c r="O13" s="11">
        <f t="shared" ref="O13:P13" si="14">O14+O15</f>
        <v>0</v>
      </c>
      <c r="P13" s="11">
        <f t="shared" si="14"/>
        <v>40452463000</v>
      </c>
      <c r="Q13" s="11">
        <f t="shared" ref="Q13:R13" si="15">Q14+Q15</f>
        <v>45588272000</v>
      </c>
      <c r="R13" s="11">
        <f t="shared" si="15"/>
        <v>0</v>
      </c>
      <c r="S13" s="11">
        <f>S14+S15</f>
        <v>45588272000</v>
      </c>
      <c r="T13" s="11">
        <f t="shared" ref="T13" si="16">T14+T15</f>
        <v>0</v>
      </c>
      <c r="U13" s="11">
        <f>U14+U15</f>
        <v>45588272000</v>
      </c>
      <c r="V13" s="11">
        <f t="shared" ref="V13" si="17">V14+V15</f>
        <v>0</v>
      </c>
      <c r="W13" s="11">
        <f>W14+W15</f>
        <v>45588272000</v>
      </c>
      <c r="X13" s="11">
        <f t="shared" ref="X13" si="18">X14+X15</f>
        <v>0</v>
      </c>
      <c r="Y13" s="11">
        <f>Y14+Y15</f>
        <v>45588272000</v>
      </c>
      <c r="Z13" s="11">
        <f t="shared" ref="Z13" si="19">Z14+Z15</f>
        <v>0</v>
      </c>
      <c r="AA13" s="11">
        <f>AA14+AA15</f>
        <v>45588272000</v>
      </c>
      <c r="AB13" s="11">
        <f t="shared" ref="AB13:AC13" si="20">AB14+AB15</f>
        <v>0</v>
      </c>
      <c r="AC13" s="11">
        <f t="shared" si="20"/>
        <v>45588272000</v>
      </c>
    </row>
    <row r="14" spans="1:29" ht="21.75" customHeight="1" x14ac:dyDescent="0.25">
      <c r="B14" s="12" t="s">
        <v>52</v>
      </c>
      <c r="C14" s="12" t="s">
        <v>4</v>
      </c>
      <c r="D14" s="13">
        <v>22155180000</v>
      </c>
      <c r="E14" s="13"/>
      <c r="F14" s="13">
        <f>D14+E14</f>
        <v>22155180000</v>
      </c>
      <c r="G14" s="13"/>
      <c r="H14" s="13">
        <f>F14+G14</f>
        <v>22155180000</v>
      </c>
      <c r="I14" s="13"/>
      <c r="J14" s="13">
        <f>H14+I14</f>
        <v>22155180000</v>
      </c>
      <c r="K14" s="13"/>
      <c r="L14" s="13">
        <f>J14+K14</f>
        <v>22155180000</v>
      </c>
      <c r="M14" s="13"/>
      <c r="N14" s="13">
        <f>L14+M14</f>
        <v>22155180000</v>
      </c>
      <c r="O14" s="13"/>
      <c r="P14" s="13">
        <f>N14+O14</f>
        <v>22155180000</v>
      </c>
      <c r="Q14" s="13">
        <v>26010180000</v>
      </c>
      <c r="R14" s="13"/>
      <c r="S14" s="13">
        <f>Q14+R14</f>
        <v>26010180000</v>
      </c>
      <c r="T14" s="13"/>
      <c r="U14" s="13">
        <f>S14+T14</f>
        <v>26010180000</v>
      </c>
      <c r="V14" s="13"/>
      <c r="W14" s="13">
        <f>U14+V14</f>
        <v>26010180000</v>
      </c>
      <c r="X14" s="13"/>
      <c r="Y14" s="13">
        <f>W14+X14</f>
        <v>26010180000</v>
      </c>
      <c r="Z14" s="13"/>
      <c r="AA14" s="13">
        <f>Y14+Z14</f>
        <v>26010180000</v>
      </c>
      <c r="AB14" s="13"/>
      <c r="AC14" s="13">
        <f>AA14+AB14</f>
        <v>26010180000</v>
      </c>
    </row>
    <row r="15" spans="1:29" ht="21" customHeight="1" x14ac:dyDescent="0.25">
      <c r="B15" s="12" t="s">
        <v>50</v>
      </c>
      <c r="C15" s="12" t="s">
        <v>5</v>
      </c>
      <c r="D15" s="14">
        <v>18297283000</v>
      </c>
      <c r="E15" s="14"/>
      <c r="F15" s="14">
        <f>D15+E15</f>
        <v>18297283000</v>
      </c>
      <c r="G15" s="14"/>
      <c r="H15" s="14">
        <f>F15+G15</f>
        <v>18297283000</v>
      </c>
      <c r="I15" s="14"/>
      <c r="J15" s="14">
        <f>H15+I15</f>
        <v>18297283000</v>
      </c>
      <c r="K15" s="14"/>
      <c r="L15" s="14">
        <f>J15+K15</f>
        <v>18297283000</v>
      </c>
      <c r="M15" s="14"/>
      <c r="N15" s="13">
        <f>L15+M15</f>
        <v>18297283000</v>
      </c>
      <c r="O15" s="13"/>
      <c r="P15" s="13">
        <f>N15+O15</f>
        <v>18297283000</v>
      </c>
      <c r="Q15" s="14">
        <v>19578092000</v>
      </c>
      <c r="R15" s="14"/>
      <c r="S15" s="14">
        <f>Q15+R15</f>
        <v>19578092000</v>
      </c>
      <c r="T15" s="14"/>
      <c r="U15" s="14">
        <f>S15+T15</f>
        <v>19578092000</v>
      </c>
      <c r="V15" s="14"/>
      <c r="W15" s="13">
        <f>U15+V15</f>
        <v>19578092000</v>
      </c>
      <c r="X15" s="14"/>
      <c r="Y15" s="13">
        <f>W15+X15</f>
        <v>19578092000</v>
      </c>
      <c r="Z15" s="13"/>
      <c r="AA15" s="13">
        <f>Y15+Z15</f>
        <v>19578092000</v>
      </c>
      <c r="AB15" s="13"/>
      <c r="AC15" s="13">
        <f>AA15+AB15</f>
        <v>19578092000</v>
      </c>
    </row>
    <row r="16" spans="1:29" ht="33.75" customHeight="1" x14ac:dyDescent="0.25">
      <c r="B16" s="10" t="s">
        <v>6</v>
      </c>
      <c r="C16" s="10" t="s">
        <v>7</v>
      </c>
      <c r="D16" s="11">
        <f>D17</f>
        <v>13488481000</v>
      </c>
      <c r="E16" s="11">
        <f t="shared" ref="E16" si="21">E17</f>
        <v>45989000</v>
      </c>
      <c r="F16" s="11">
        <f>F17</f>
        <v>13534470000</v>
      </c>
      <c r="G16" s="11">
        <f t="shared" ref="G16" si="22">G17</f>
        <v>0</v>
      </c>
      <c r="H16" s="11">
        <f>H17</f>
        <v>13534470000</v>
      </c>
      <c r="I16" s="11">
        <f t="shared" ref="I16" si="23">I17</f>
        <v>0</v>
      </c>
      <c r="J16" s="11">
        <f>J17</f>
        <v>13534470000</v>
      </c>
      <c r="K16" s="11">
        <f t="shared" ref="K16" si="24">K17</f>
        <v>0</v>
      </c>
      <c r="L16" s="11">
        <f>L17</f>
        <v>13534470000</v>
      </c>
      <c r="M16" s="11">
        <f t="shared" ref="M16" si="25">M17</f>
        <v>0</v>
      </c>
      <c r="N16" s="11">
        <f>N17</f>
        <v>13534470000</v>
      </c>
      <c r="O16" s="11">
        <f t="shared" ref="O16:P16" si="26">O17</f>
        <v>0</v>
      </c>
      <c r="P16" s="11">
        <f t="shared" si="26"/>
        <v>13534470000</v>
      </c>
      <c r="Q16" s="11">
        <f t="shared" ref="Q16:R16" si="27">Q17</f>
        <v>15260892000</v>
      </c>
      <c r="R16" s="11">
        <f t="shared" si="27"/>
        <v>382130000</v>
      </c>
      <c r="S16" s="11">
        <f>S17</f>
        <v>15643022000</v>
      </c>
      <c r="T16" s="11">
        <f t="shared" ref="T16" si="28">T17</f>
        <v>0</v>
      </c>
      <c r="U16" s="11">
        <f>U17</f>
        <v>15643022000</v>
      </c>
      <c r="V16" s="11">
        <f t="shared" ref="V16" si="29">V17</f>
        <v>0</v>
      </c>
      <c r="W16" s="11">
        <f>W17</f>
        <v>15643022000</v>
      </c>
      <c r="X16" s="11">
        <f t="shared" ref="X16" si="30">X17</f>
        <v>0</v>
      </c>
      <c r="Y16" s="11">
        <f>Y17</f>
        <v>15643022000</v>
      </c>
      <c r="Z16" s="11">
        <f t="shared" ref="Z16" si="31">Z17</f>
        <v>0</v>
      </c>
      <c r="AA16" s="11">
        <f>AA17</f>
        <v>15643022000</v>
      </c>
      <c r="AB16" s="11">
        <f t="shared" ref="AB16:AC16" si="32">AB17</f>
        <v>0</v>
      </c>
      <c r="AC16" s="11">
        <f t="shared" si="32"/>
        <v>15643022000</v>
      </c>
    </row>
    <row r="17" spans="2:29" ht="35.25" customHeight="1" x14ac:dyDescent="0.25">
      <c r="B17" s="12" t="s">
        <v>8</v>
      </c>
      <c r="C17" s="12" t="s">
        <v>9</v>
      </c>
      <c r="D17" s="14">
        <v>13488481000</v>
      </c>
      <c r="E17" s="14">
        <v>45989000</v>
      </c>
      <c r="F17" s="14">
        <f>D17+E17</f>
        <v>13534470000</v>
      </c>
      <c r="G17" s="14"/>
      <c r="H17" s="14">
        <f>F17+G17</f>
        <v>13534470000</v>
      </c>
      <c r="I17" s="14"/>
      <c r="J17" s="14">
        <f>H17+I17</f>
        <v>13534470000</v>
      </c>
      <c r="K17" s="14"/>
      <c r="L17" s="14">
        <f>J17+K17</f>
        <v>13534470000</v>
      </c>
      <c r="M17" s="14"/>
      <c r="N17" s="14">
        <f>L17+M17</f>
        <v>13534470000</v>
      </c>
      <c r="O17" s="14"/>
      <c r="P17" s="14">
        <f>N17+O17</f>
        <v>13534470000</v>
      </c>
      <c r="Q17" s="14">
        <v>15260892000</v>
      </c>
      <c r="R17" s="14">
        <v>382130000</v>
      </c>
      <c r="S17" s="14">
        <f>Q17+R17</f>
        <v>15643022000</v>
      </c>
      <c r="T17" s="14"/>
      <c r="U17" s="14">
        <f>S17+T17</f>
        <v>15643022000</v>
      </c>
      <c r="V17" s="14"/>
      <c r="W17" s="14">
        <f>U17+V17</f>
        <v>15643022000</v>
      </c>
      <c r="X17" s="14"/>
      <c r="Y17" s="14">
        <f>W17+X17</f>
        <v>15643022000</v>
      </c>
      <c r="Z17" s="14"/>
      <c r="AA17" s="14">
        <f>Y17+Z17</f>
        <v>15643022000</v>
      </c>
      <c r="AB17" s="14"/>
      <c r="AC17" s="14">
        <f>AA17+AB17</f>
        <v>15643022000</v>
      </c>
    </row>
    <row r="18" spans="2:29" ht="19.5" customHeight="1" x14ac:dyDescent="0.25">
      <c r="B18" s="10" t="s">
        <v>48</v>
      </c>
      <c r="C18" s="10" t="s">
        <v>10</v>
      </c>
      <c r="D18" s="11">
        <f>D19</f>
        <v>2922333000</v>
      </c>
      <c r="E18" s="11">
        <f t="shared" ref="E18" si="33">E19</f>
        <v>0</v>
      </c>
      <c r="F18" s="11">
        <f>F19</f>
        <v>2922333000</v>
      </c>
      <c r="G18" s="11">
        <f t="shared" ref="G18" si="34">G19</f>
        <v>0</v>
      </c>
      <c r="H18" s="11">
        <f>H19</f>
        <v>2922333000</v>
      </c>
      <c r="I18" s="11">
        <f t="shared" ref="I18" si="35">I19</f>
        <v>0</v>
      </c>
      <c r="J18" s="11">
        <f>J19</f>
        <v>2922333000</v>
      </c>
      <c r="K18" s="11">
        <f t="shared" ref="K18" si="36">K19</f>
        <v>0</v>
      </c>
      <c r="L18" s="11">
        <f>L19</f>
        <v>2922333000</v>
      </c>
      <c r="M18" s="11">
        <f t="shared" ref="M18" si="37">M19</f>
        <v>0</v>
      </c>
      <c r="N18" s="11">
        <f>N19</f>
        <v>2922333000</v>
      </c>
      <c r="O18" s="11">
        <f t="shared" ref="O18:P18" si="38">O19</f>
        <v>0</v>
      </c>
      <c r="P18" s="11">
        <f t="shared" si="38"/>
        <v>2922333000</v>
      </c>
      <c r="Q18" s="11">
        <f t="shared" ref="Q18:R18" si="39">Q19</f>
        <v>3050916000</v>
      </c>
      <c r="R18" s="11">
        <f t="shared" si="39"/>
        <v>0</v>
      </c>
      <c r="S18" s="11">
        <f>S19</f>
        <v>3050916000</v>
      </c>
      <c r="T18" s="11">
        <f t="shared" ref="T18" si="40">T19</f>
        <v>0</v>
      </c>
      <c r="U18" s="11">
        <f>U19</f>
        <v>3050916000</v>
      </c>
      <c r="V18" s="11">
        <f t="shared" ref="V18" si="41">V19</f>
        <v>0</v>
      </c>
      <c r="W18" s="11">
        <f>W19</f>
        <v>3050916000</v>
      </c>
      <c r="X18" s="11">
        <f t="shared" ref="X18" si="42">X19</f>
        <v>0</v>
      </c>
      <c r="Y18" s="11">
        <f>Y19</f>
        <v>3050916000</v>
      </c>
      <c r="Z18" s="11">
        <f t="shared" ref="Z18" si="43">Z19</f>
        <v>0</v>
      </c>
      <c r="AA18" s="11">
        <f>AA19</f>
        <v>3050916000</v>
      </c>
      <c r="AB18" s="11">
        <f t="shared" ref="AB18:AC18" si="44">AB19</f>
        <v>0</v>
      </c>
      <c r="AC18" s="11">
        <f t="shared" si="44"/>
        <v>3050916000</v>
      </c>
    </row>
    <row r="19" spans="2:29" ht="36" customHeight="1" x14ac:dyDescent="0.25">
      <c r="B19" s="12" t="s">
        <v>49</v>
      </c>
      <c r="C19" s="12" t="s">
        <v>11</v>
      </c>
      <c r="D19" s="14">
        <v>2922333000</v>
      </c>
      <c r="E19" s="14"/>
      <c r="F19" s="14">
        <f>D19+E19</f>
        <v>2922333000</v>
      </c>
      <c r="G19" s="14"/>
      <c r="H19" s="14">
        <f>F19+G19</f>
        <v>2922333000</v>
      </c>
      <c r="I19" s="14"/>
      <c r="J19" s="14">
        <f>H19+I19</f>
        <v>2922333000</v>
      </c>
      <c r="K19" s="14"/>
      <c r="L19" s="14">
        <f>J19+K19</f>
        <v>2922333000</v>
      </c>
      <c r="M19" s="14"/>
      <c r="N19" s="14">
        <f>L19+M19</f>
        <v>2922333000</v>
      </c>
      <c r="O19" s="14"/>
      <c r="P19" s="14">
        <f>N19+O19</f>
        <v>2922333000</v>
      </c>
      <c r="Q19" s="14">
        <v>3050916000</v>
      </c>
      <c r="R19" s="14"/>
      <c r="S19" s="14">
        <f>Q19+R19</f>
        <v>3050916000</v>
      </c>
      <c r="T19" s="14"/>
      <c r="U19" s="14">
        <f>S19+T19</f>
        <v>3050916000</v>
      </c>
      <c r="V19" s="14"/>
      <c r="W19" s="14">
        <f>U19+V19</f>
        <v>3050916000</v>
      </c>
      <c r="X19" s="14"/>
      <c r="Y19" s="14">
        <f>W19+X19</f>
        <v>3050916000</v>
      </c>
      <c r="Z19" s="14"/>
      <c r="AA19" s="14">
        <f>Y19+Z19</f>
        <v>3050916000</v>
      </c>
      <c r="AB19" s="14"/>
      <c r="AC19" s="14">
        <f>AA19+AB19</f>
        <v>3050916000</v>
      </c>
    </row>
    <row r="20" spans="2:29" ht="18.75" customHeight="1" x14ac:dyDescent="0.25">
      <c r="B20" s="10" t="s">
        <v>44</v>
      </c>
      <c r="C20" s="10" t="s">
        <v>12</v>
      </c>
      <c r="D20" s="11">
        <f>SUM(D21:D23)</f>
        <v>6849440000</v>
      </c>
      <c r="E20" s="11">
        <f t="shared" ref="E20" si="45">SUM(E21:E23)</f>
        <v>-23500000</v>
      </c>
      <c r="F20" s="11">
        <f>SUM(F21:F23)</f>
        <v>6825940000</v>
      </c>
      <c r="G20" s="11">
        <f t="shared" ref="G20" si="46">SUM(G21:G23)</f>
        <v>0</v>
      </c>
      <c r="H20" s="11">
        <f>SUM(H21:H23)</f>
        <v>6825940000</v>
      </c>
      <c r="I20" s="11">
        <f t="shared" ref="I20" si="47">SUM(I21:I23)</f>
        <v>0</v>
      </c>
      <c r="J20" s="11">
        <f>SUM(J21:J23)</f>
        <v>6825940000</v>
      </c>
      <c r="K20" s="11">
        <f t="shared" ref="K20" si="48">SUM(K21:K23)</f>
        <v>0</v>
      </c>
      <c r="L20" s="11">
        <f>SUM(L21:L23)</f>
        <v>6825940000</v>
      </c>
      <c r="M20" s="11">
        <f t="shared" ref="M20" si="49">SUM(M21:M23)</f>
        <v>0</v>
      </c>
      <c r="N20" s="11">
        <f>SUM(N21:N23)</f>
        <v>6825940000</v>
      </c>
      <c r="O20" s="11">
        <f t="shared" ref="O20:P20" si="50">SUM(O21:O23)</f>
        <v>0</v>
      </c>
      <c r="P20" s="11">
        <f t="shared" si="50"/>
        <v>6825940000</v>
      </c>
      <c r="Q20" s="11">
        <f t="shared" ref="Q20:R20" si="51">SUM(Q21:Q23)</f>
        <v>7128340000</v>
      </c>
      <c r="R20" s="11">
        <f t="shared" si="51"/>
        <v>-23500000</v>
      </c>
      <c r="S20" s="11">
        <f>SUM(S21:S23)</f>
        <v>7104840000</v>
      </c>
      <c r="T20" s="11">
        <f t="shared" ref="T20" si="52">SUM(T21:T23)</f>
        <v>0</v>
      </c>
      <c r="U20" s="11">
        <f>SUM(U21:U23)</f>
        <v>7104840000</v>
      </c>
      <c r="V20" s="11">
        <f t="shared" ref="V20" si="53">SUM(V21:V23)</f>
        <v>0</v>
      </c>
      <c r="W20" s="11">
        <f>SUM(W21:W23)</f>
        <v>7104840000</v>
      </c>
      <c r="X20" s="11">
        <f t="shared" ref="X20" si="54">SUM(X21:X23)</f>
        <v>0</v>
      </c>
      <c r="Y20" s="11">
        <f>SUM(Y21:Y23)</f>
        <v>7104840000</v>
      </c>
      <c r="Z20" s="11">
        <f t="shared" ref="Z20" si="55">SUM(Z21:Z23)</f>
        <v>0</v>
      </c>
      <c r="AA20" s="11">
        <f>SUM(AA21:AA23)</f>
        <v>7104840000</v>
      </c>
      <c r="AB20" s="11">
        <f t="shared" ref="AB20:AC20" si="56">SUM(AB21:AB23)</f>
        <v>0</v>
      </c>
      <c r="AC20" s="11">
        <f t="shared" si="56"/>
        <v>7104840000</v>
      </c>
    </row>
    <row r="21" spans="2:29" ht="17.25" customHeight="1" x14ac:dyDescent="0.25">
      <c r="B21" s="12" t="s">
        <v>45</v>
      </c>
      <c r="C21" s="12" t="s">
        <v>13</v>
      </c>
      <c r="D21" s="13">
        <v>5434800000</v>
      </c>
      <c r="E21" s="13">
        <v>-23500000</v>
      </c>
      <c r="F21" s="13">
        <f>D21+E21</f>
        <v>5411300000</v>
      </c>
      <c r="G21" s="13"/>
      <c r="H21" s="13">
        <f>F21+G21</f>
        <v>5411300000</v>
      </c>
      <c r="I21" s="13"/>
      <c r="J21" s="13">
        <f>H21+I21</f>
        <v>5411300000</v>
      </c>
      <c r="K21" s="13"/>
      <c r="L21" s="13">
        <f>J21+K21</f>
        <v>5411300000</v>
      </c>
      <c r="M21" s="13"/>
      <c r="N21" s="13">
        <f>L21+M21</f>
        <v>5411300000</v>
      </c>
      <c r="O21" s="13"/>
      <c r="P21" s="13">
        <f>N21+O21</f>
        <v>5411300000</v>
      </c>
      <c r="Q21" s="13">
        <v>5676800000</v>
      </c>
      <c r="R21" s="13">
        <v>-23500000</v>
      </c>
      <c r="S21" s="13">
        <f>Q21+R21</f>
        <v>5653300000</v>
      </c>
      <c r="T21" s="13"/>
      <c r="U21" s="13">
        <f>S21+T21</f>
        <v>5653300000</v>
      </c>
      <c r="V21" s="13"/>
      <c r="W21" s="13">
        <f>U21+V21</f>
        <v>5653300000</v>
      </c>
      <c r="X21" s="13"/>
      <c r="Y21" s="13">
        <f>W21+X21</f>
        <v>5653300000</v>
      </c>
      <c r="Z21" s="13"/>
      <c r="AA21" s="13">
        <f>Y21+Z21</f>
        <v>5653300000</v>
      </c>
      <c r="AB21" s="13"/>
      <c r="AC21" s="13">
        <f>AA21+AB21</f>
        <v>5653300000</v>
      </c>
    </row>
    <row r="22" spans="2:29" ht="18" customHeight="1" x14ac:dyDescent="0.25">
      <c r="B22" s="12" t="s">
        <v>46</v>
      </c>
      <c r="C22" s="12" t="s">
        <v>14</v>
      </c>
      <c r="D22" s="14">
        <v>1409300000</v>
      </c>
      <c r="E22" s="14"/>
      <c r="F22" s="14">
        <f>D22+E22</f>
        <v>1409300000</v>
      </c>
      <c r="G22" s="14"/>
      <c r="H22" s="14">
        <f>F22+G22</f>
        <v>1409300000</v>
      </c>
      <c r="I22" s="14"/>
      <c r="J22" s="14">
        <f>H22+I22</f>
        <v>1409300000</v>
      </c>
      <c r="K22" s="14"/>
      <c r="L22" s="14">
        <f>J22+K22</f>
        <v>1409300000</v>
      </c>
      <c r="M22" s="14"/>
      <c r="N22" s="13">
        <f t="shared" ref="N22" si="57">L22+M22</f>
        <v>1409300000</v>
      </c>
      <c r="O22" s="13"/>
      <c r="P22" s="13">
        <f t="shared" ref="P22:P23" si="58">N22+O22</f>
        <v>1409300000</v>
      </c>
      <c r="Q22" s="14">
        <v>1446200000</v>
      </c>
      <c r="R22" s="14"/>
      <c r="S22" s="14">
        <f>Q22+R22</f>
        <v>1446200000</v>
      </c>
      <c r="T22" s="14"/>
      <c r="U22" s="14">
        <f t="shared" ref="U22:U23" si="59">S22+T22</f>
        <v>1446200000</v>
      </c>
      <c r="V22" s="14"/>
      <c r="W22" s="13">
        <f>U22+V22</f>
        <v>1446200000</v>
      </c>
      <c r="X22" s="14"/>
      <c r="Y22" s="13">
        <f t="shared" ref="Y22" si="60">W22+X22</f>
        <v>1446200000</v>
      </c>
      <c r="Z22" s="13"/>
      <c r="AA22" s="13">
        <f t="shared" ref="AA22" si="61">Y22+Z22</f>
        <v>1446200000</v>
      </c>
      <c r="AB22" s="13"/>
      <c r="AC22" s="13">
        <f t="shared" ref="AC22:AC23" si="62">AA22+AB22</f>
        <v>1446200000</v>
      </c>
    </row>
    <row r="23" spans="2:29" ht="23.25" customHeight="1" x14ac:dyDescent="0.25">
      <c r="B23" s="12" t="s">
        <v>57</v>
      </c>
      <c r="C23" s="12" t="s">
        <v>58</v>
      </c>
      <c r="D23" s="14">
        <v>5340000</v>
      </c>
      <c r="E23" s="14"/>
      <c r="F23" s="14">
        <f>D23+E23</f>
        <v>5340000</v>
      </c>
      <c r="G23" s="14"/>
      <c r="H23" s="14">
        <f>F23+G23</f>
        <v>5340000</v>
      </c>
      <c r="I23" s="14"/>
      <c r="J23" s="14">
        <f>H23+I23</f>
        <v>5340000</v>
      </c>
      <c r="K23" s="14"/>
      <c r="L23" s="14">
        <f>J23+K23</f>
        <v>5340000</v>
      </c>
      <c r="M23" s="14"/>
      <c r="N23" s="13">
        <f>L23+M23</f>
        <v>5340000</v>
      </c>
      <c r="O23" s="13"/>
      <c r="P23" s="13">
        <f t="shared" si="58"/>
        <v>5340000</v>
      </c>
      <c r="Q23" s="14">
        <v>5340000</v>
      </c>
      <c r="R23" s="14"/>
      <c r="S23" s="14">
        <f>Q23+R23</f>
        <v>5340000</v>
      </c>
      <c r="T23" s="14"/>
      <c r="U23" s="14">
        <f t="shared" si="59"/>
        <v>5340000</v>
      </c>
      <c r="V23" s="14"/>
      <c r="W23" s="13">
        <f>U23+V23</f>
        <v>5340000</v>
      </c>
      <c r="X23" s="14"/>
      <c r="Y23" s="13">
        <f>W23+X23</f>
        <v>5340000</v>
      </c>
      <c r="Z23" s="13"/>
      <c r="AA23" s="13">
        <f>Y23+Z23</f>
        <v>5340000</v>
      </c>
      <c r="AB23" s="13"/>
      <c r="AC23" s="13">
        <f t="shared" si="62"/>
        <v>5340000</v>
      </c>
    </row>
    <row r="24" spans="2:29" ht="34.5" customHeight="1" x14ac:dyDescent="0.25">
      <c r="B24" s="10" t="s">
        <v>47</v>
      </c>
      <c r="C24" s="10" t="s">
        <v>15</v>
      </c>
      <c r="D24" s="11">
        <f>SUM(D25:D26)</f>
        <v>14679000</v>
      </c>
      <c r="E24" s="11">
        <f t="shared" ref="E24" si="63">SUM(E25:E26)</f>
        <v>0</v>
      </c>
      <c r="F24" s="11">
        <f>SUM(F25:F26)</f>
        <v>14679000</v>
      </c>
      <c r="G24" s="11">
        <f t="shared" ref="G24" si="64">SUM(G25:G26)</f>
        <v>0</v>
      </c>
      <c r="H24" s="11">
        <f>SUM(H25:H26)</f>
        <v>14679000</v>
      </c>
      <c r="I24" s="11">
        <f t="shared" ref="I24" si="65">SUM(I25:I26)</f>
        <v>0</v>
      </c>
      <c r="J24" s="11">
        <f>SUM(J25:J26)</f>
        <v>14679000</v>
      </c>
      <c r="K24" s="11">
        <f t="shared" ref="K24" si="66">SUM(K25:K26)</f>
        <v>0</v>
      </c>
      <c r="L24" s="11">
        <f>SUM(L25:L26)</f>
        <v>14679000</v>
      </c>
      <c r="M24" s="11">
        <f t="shared" ref="M24" si="67">SUM(M25:M26)</f>
        <v>0</v>
      </c>
      <c r="N24" s="11">
        <f>SUM(N25:N26)</f>
        <v>14679000</v>
      </c>
      <c r="O24" s="11">
        <f t="shared" ref="O24:P24" si="68">SUM(O25:O26)</f>
        <v>0</v>
      </c>
      <c r="P24" s="11">
        <f t="shared" si="68"/>
        <v>14679000</v>
      </c>
      <c r="Q24" s="11">
        <f t="shared" ref="Q24:R24" si="69">SUM(Q25:Q26)</f>
        <v>14746000</v>
      </c>
      <c r="R24" s="11">
        <f t="shared" si="69"/>
        <v>0</v>
      </c>
      <c r="S24" s="11">
        <f>SUM(S25:S26)</f>
        <v>14746000</v>
      </c>
      <c r="T24" s="11">
        <f t="shared" ref="T24" si="70">SUM(T25:T26)</f>
        <v>0</v>
      </c>
      <c r="U24" s="11">
        <f>SUM(U25:U26)</f>
        <v>14746000</v>
      </c>
      <c r="V24" s="11">
        <f t="shared" ref="V24" si="71">SUM(V25:V26)</f>
        <v>0</v>
      </c>
      <c r="W24" s="11">
        <f>SUM(W25:W26)</f>
        <v>14746000</v>
      </c>
      <c r="X24" s="11">
        <f t="shared" ref="X24:Z24" si="72">SUM(X25:X26)</f>
        <v>0</v>
      </c>
      <c r="Y24" s="11">
        <f t="shared" si="72"/>
        <v>14746000</v>
      </c>
      <c r="Z24" s="11">
        <f t="shared" si="72"/>
        <v>0</v>
      </c>
      <c r="AA24" s="11">
        <f>SUM(AA25:AA26)</f>
        <v>14746000</v>
      </c>
      <c r="AB24" s="11">
        <f t="shared" ref="AB24:AC24" si="73">SUM(AB25:AB26)</f>
        <v>0</v>
      </c>
      <c r="AC24" s="11">
        <f t="shared" si="73"/>
        <v>14746000</v>
      </c>
    </row>
    <row r="25" spans="2:29" ht="21" customHeight="1" x14ac:dyDescent="0.25">
      <c r="B25" s="15" t="s">
        <v>65</v>
      </c>
      <c r="C25" s="15" t="s">
        <v>66</v>
      </c>
      <c r="D25" s="16">
        <v>10015000</v>
      </c>
      <c r="E25" s="16"/>
      <c r="F25" s="16">
        <f>D25+E25</f>
        <v>10015000</v>
      </c>
      <c r="G25" s="16"/>
      <c r="H25" s="16">
        <f>F25+G25</f>
        <v>10015000</v>
      </c>
      <c r="I25" s="16"/>
      <c r="J25" s="16">
        <f>H25+I25</f>
        <v>10015000</v>
      </c>
      <c r="K25" s="16"/>
      <c r="L25" s="16">
        <f>J25+K25</f>
        <v>10015000</v>
      </c>
      <c r="M25" s="16"/>
      <c r="N25" s="16">
        <f>L25+M25</f>
        <v>10015000</v>
      </c>
      <c r="O25" s="16"/>
      <c r="P25" s="16">
        <f>N25+O25</f>
        <v>10015000</v>
      </c>
      <c r="Q25" s="16">
        <v>10074000</v>
      </c>
      <c r="R25" s="16"/>
      <c r="S25" s="16">
        <f>Q25+R25</f>
        <v>10074000</v>
      </c>
      <c r="T25" s="16"/>
      <c r="U25" s="16">
        <f>S25+T25</f>
        <v>10074000</v>
      </c>
      <c r="V25" s="16"/>
      <c r="W25" s="16">
        <f>U25+V25</f>
        <v>10074000</v>
      </c>
      <c r="X25" s="16"/>
      <c r="Y25" s="16">
        <f>W25+X25</f>
        <v>10074000</v>
      </c>
      <c r="Z25" s="16"/>
      <c r="AA25" s="16">
        <f>Y25+Z25</f>
        <v>10074000</v>
      </c>
      <c r="AB25" s="16"/>
      <c r="AC25" s="16">
        <f>AA25+AB25</f>
        <v>10074000</v>
      </c>
    </row>
    <row r="26" spans="2:29" ht="51" customHeight="1" x14ac:dyDescent="0.25">
      <c r="B26" s="12" t="s">
        <v>69</v>
      </c>
      <c r="C26" s="12" t="s">
        <v>70</v>
      </c>
      <c r="D26" s="14">
        <v>4664000</v>
      </c>
      <c r="E26" s="14"/>
      <c r="F26" s="14">
        <f>D26+E26</f>
        <v>4664000</v>
      </c>
      <c r="G26" s="14"/>
      <c r="H26" s="14">
        <f>F26+G26</f>
        <v>4664000</v>
      </c>
      <c r="I26" s="14"/>
      <c r="J26" s="14">
        <f>H26+I26</f>
        <v>4664000</v>
      </c>
      <c r="K26" s="14"/>
      <c r="L26" s="14">
        <f>J26+K26</f>
        <v>4664000</v>
      </c>
      <c r="M26" s="14"/>
      <c r="N26" s="16">
        <f>L26+M26</f>
        <v>4664000</v>
      </c>
      <c r="O26" s="16"/>
      <c r="P26" s="16">
        <f>N26+O26</f>
        <v>4664000</v>
      </c>
      <c r="Q26" s="14">
        <v>4672000</v>
      </c>
      <c r="R26" s="14"/>
      <c r="S26" s="14">
        <f>Q26+R26</f>
        <v>4672000</v>
      </c>
      <c r="T26" s="14"/>
      <c r="U26" s="14">
        <f>S26+T26</f>
        <v>4672000</v>
      </c>
      <c r="V26" s="14"/>
      <c r="W26" s="16">
        <f>U26+V26</f>
        <v>4672000</v>
      </c>
      <c r="X26" s="14"/>
      <c r="Y26" s="16">
        <f>W26+X26</f>
        <v>4672000</v>
      </c>
      <c r="Z26" s="16"/>
      <c r="AA26" s="16">
        <f>Y26+Z26</f>
        <v>4672000</v>
      </c>
      <c r="AB26" s="16"/>
      <c r="AC26" s="16">
        <f>AA26+AB26</f>
        <v>4672000</v>
      </c>
    </row>
    <row r="27" spans="2:29" ht="18.75" customHeight="1" x14ac:dyDescent="0.25">
      <c r="B27" s="10" t="s">
        <v>16</v>
      </c>
      <c r="C27" s="10" t="s">
        <v>17</v>
      </c>
      <c r="D27" s="11">
        <v>230217000</v>
      </c>
      <c r="E27" s="11"/>
      <c r="F27" s="11">
        <f>D27+E27</f>
        <v>230217000</v>
      </c>
      <c r="G27" s="11"/>
      <c r="H27" s="11">
        <f>F27+G27</f>
        <v>230217000</v>
      </c>
      <c r="I27" s="11"/>
      <c r="J27" s="11">
        <f>H27+I27</f>
        <v>230217000</v>
      </c>
      <c r="K27" s="11"/>
      <c r="L27" s="11">
        <f>J27+K27</f>
        <v>230217000</v>
      </c>
      <c r="M27" s="11"/>
      <c r="N27" s="11">
        <f>L27+M27</f>
        <v>230217000</v>
      </c>
      <c r="O27" s="11"/>
      <c r="P27" s="11">
        <f>N27+O27</f>
        <v>230217000</v>
      </c>
      <c r="Q27" s="11">
        <v>230226000</v>
      </c>
      <c r="R27" s="11"/>
      <c r="S27" s="11">
        <f>Q27+R27</f>
        <v>230226000</v>
      </c>
      <c r="T27" s="11"/>
      <c r="U27" s="11">
        <f>S27+T27</f>
        <v>230226000</v>
      </c>
      <c r="V27" s="11"/>
      <c r="W27" s="11">
        <f>U27+V27</f>
        <v>230226000</v>
      </c>
      <c r="X27" s="11"/>
      <c r="Y27" s="11">
        <f>W27+X27</f>
        <v>230226000</v>
      </c>
      <c r="Z27" s="11"/>
      <c r="AA27" s="11">
        <f>Y27+Z27</f>
        <v>230226000</v>
      </c>
      <c r="AB27" s="11"/>
      <c r="AC27" s="11">
        <f>AA27+AB27</f>
        <v>230226000</v>
      </c>
    </row>
    <row r="28" spans="2:29" ht="34.5" customHeight="1" x14ac:dyDescent="0.25">
      <c r="B28" s="10" t="s">
        <v>18</v>
      </c>
      <c r="C28" s="10" t="s">
        <v>19</v>
      </c>
      <c r="D28" s="11">
        <f>SUM(D29:D35)</f>
        <v>47923300</v>
      </c>
      <c r="E28" s="11">
        <f t="shared" ref="E28" si="74">SUM(E29:E35)</f>
        <v>15317300</v>
      </c>
      <c r="F28" s="11">
        <f>SUM(F29:F35)</f>
        <v>63240600</v>
      </c>
      <c r="G28" s="11">
        <f t="shared" ref="G28" si="75">SUM(G29:G35)</f>
        <v>0</v>
      </c>
      <c r="H28" s="11">
        <f>SUM(H29:H35)</f>
        <v>63240600</v>
      </c>
      <c r="I28" s="11">
        <f t="shared" ref="I28" si="76">SUM(I29:I35)</f>
        <v>0</v>
      </c>
      <c r="J28" s="11">
        <f>SUM(J29:J35)</f>
        <v>63240600</v>
      </c>
      <c r="K28" s="11">
        <f>SUM(K29:K35)</f>
        <v>0</v>
      </c>
      <c r="L28" s="11">
        <f>SUM(L29:L35)</f>
        <v>63240600</v>
      </c>
      <c r="M28" s="11">
        <f t="shared" ref="M28" si="77">SUM(M29:M35)</f>
        <v>0</v>
      </c>
      <c r="N28" s="11">
        <f>SUM(N29:N35)</f>
        <v>63240600</v>
      </c>
      <c r="O28" s="11">
        <f t="shared" ref="O28:P28" si="78">SUM(O29:O35)</f>
        <v>0</v>
      </c>
      <c r="P28" s="11">
        <f t="shared" si="78"/>
        <v>63240600</v>
      </c>
      <c r="Q28" s="11">
        <f>SUM(Q29:Q35)</f>
        <v>50525100</v>
      </c>
      <c r="R28" s="11">
        <f t="shared" ref="R28" si="79">SUM(R29:R35)</f>
        <v>15317300</v>
      </c>
      <c r="S28" s="11">
        <f>SUM(S29:S35)</f>
        <v>65842400</v>
      </c>
      <c r="T28" s="11">
        <f t="shared" ref="T28" si="80">SUM(T29:T35)</f>
        <v>0</v>
      </c>
      <c r="U28" s="11">
        <f>SUM(U29:U35)</f>
        <v>65842400</v>
      </c>
      <c r="V28" s="11">
        <f t="shared" ref="V28" si="81">SUM(V29:V35)</f>
        <v>0</v>
      </c>
      <c r="W28" s="11">
        <f>SUM(W29:W35)</f>
        <v>65842400</v>
      </c>
      <c r="X28" s="11">
        <f t="shared" ref="X28" si="82">SUM(X29:X35)</f>
        <v>0</v>
      </c>
      <c r="Y28" s="11">
        <f>SUM(Y29:Y35)</f>
        <v>65842400</v>
      </c>
      <c r="Z28" s="11">
        <f t="shared" ref="Z28" si="83">SUM(Z29:Z35)</f>
        <v>0</v>
      </c>
      <c r="AA28" s="11">
        <f>SUM(AA29:AA35)</f>
        <v>65842400</v>
      </c>
      <c r="AB28" s="11">
        <f t="shared" ref="AB28:AC28" si="84">SUM(AB29:AB35)</f>
        <v>0</v>
      </c>
      <c r="AC28" s="11">
        <f t="shared" si="84"/>
        <v>65842400</v>
      </c>
    </row>
    <row r="29" spans="2:29" ht="68.25" customHeight="1" x14ac:dyDescent="0.25">
      <c r="B29" s="15" t="s">
        <v>43</v>
      </c>
      <c r="C29" s="12" t="s">
        <v>20</v>
      </c>
      <c r="D29" s="16">
        <v>5224300</v>
      </c>
      <c r="E29" s="16"/>
      <c r="F29" s="16">
        <f t="shared" ref="F29:F35" si="85">D29+E29</f>
        <v>5224300</v>
      </c>
      <c r="G29" s="16"/>
      <c r="H29" s="16">
        <f t="shared" ref="H29:H35" si="86">F29+G29</f>
        <v>5224300</v>
      </c>
      <c r="I29" s="16"/>
      <c r="J29" s="16">
        <f t="shared" ref="J29" si="87">H29+I29</f>
        <v>5224300</v>
      </c>
      <c r="K29" s="16"/>
      <c r="L29" s="16">
        <f>J29+K29</f>
        <v>5224300</v>
      </c>
      <c r="M29" s="16"/>
      <c r="N29" s="16">
        <f>L29+M29</f>
        <v>5224300</v>
      </c>
      <c r="O29" s="16"/>
      <c r="P29" s="16">
        <f>N29+O29</f>
        <v>5224300</v>
      </c>
      <c r="Q29" s="16">
        <v>6708100</v>
      </c>
      <c r="R29" s="16"/>
      <c r="S29" s="16">
        <f t="shared" ref="S29:S35" si="88">Q29+R29</f>
        <v>6708100</v>
      </c>
      <c r="T29" s="16"/>
      <c r="U29" s="16">
        <f t="shared" ref="U29:U35" si="89">S29+T29</f>
        <v>6708100</v>
      </c>
      <c r="V29" s="16"/>
      <c r="W29" s="16">
        <f t="shared" ref="W29:W35" si="90">U29+V29</f>
        <v>6708100</v>
      </c>
      <c r="X29" s="16"/>
      <c r="Y29" s="16">
        <f>W29+X29</f>
        <v>6708100</v>
      </c>
      <c r="Z29" s="16"/>
      <c r="AA29" s="16">
        <f>Y29+Z29</f>
        <v>6708100</v>
      </c>
      <c r="AB29" s="16"/>
      <c r="AC29" s="16">
        <f>AA29+AB29</f>
        <v>6708100</v>
      </c>
    </row>
    <row r="30" spans="2:29" ht="51" customHeight="1" x14ac:dyDescent="0.25">
      <c r="B30" s="15" t="s">
        <v>42</v>
      </c>
      <c r="C30" s="12" t="s">
        <v>21</v>
      </c>
      <c r="D30" s="14">
        <v>13300000</v>
      </c>
      <c r="E30" s="14"/>
      <c r="F30" s="14">
        <f t="shared" si="85"/>
        <v>13300000</v>
      </c>
      <c r="G30" s="14"/>
      <c r="H30" s="14">
        <f t="shared" si="86"/>
        <v>13300000</v>
      </c>
      <c r="I30" s="14"/>
      <c r="J30" s="14">
        <f>H30+I30</f>
        <v>13300000</v>
      </c>
      <c r="K30" s="14"/>
      <c r="L30" s="14">
        <f>J30+K30</f>
        <v>13300000</v>
      </c>
      <c r="M30" s="14"/>
      <c r="N30" s="16">
        <f>L30+M30</f>
        <v>13300000</v>
      </c>
      <c r="O30" s="16"/>
      <c r="P30" s="16">
        <f t="shared" ref="P30:P35" si="91">N30+O30</f>
        <v>13300000</v>
      </c>
      <c r="Q30" s="14">
        <v>13300000</v>
      </c>
      <c r="R30" s="14"/>
      <c r="S30" s="14">
        <f t="shared" si="88"/>
        <v>13300000</v>
      </c>
      <c r="T30" s="14"/>
      <c r="U30" s="14">
        <f t="shared" si="89"/>
        <v>13300000</v>
      </c>
      <c r="V30" s="14"/>
      <c r="W30" s="16">
        <f t="shared" si="90"/>
        <v>13300000</v>
      </c>
      <c r="X30" s="14"/>
      <c r="Y30" s="16">
        <f>W30+X30</f>
        <v>13300000</v>
      </c>
      <c r="Z30" s="16"/>
      <c r="AA30" s="16">
        <f t="shared" ref="AA30" si="92">Y30+Z30</f>
        <v>13300000</v>
      </c>
      <c r="AB30" s="16"/>
      <c r="AC30" s="16">
        <f t="shared" ref="AC30:AC34" si="93">AA30+AB30</f>
        <v>13300000</v>
      </c>
    </row>
    <row r="31" spans="2:29" s="17" customFormat="1" ht="104.25" customHeight="1" x14ac:dyDescent="0.25">
      <c r="B31" s="15" t="s">
        <v>41</v>
      </c>
      <c r="C31" s="15" t="s">
        <v>53</v>
      </c>
      <c r="D31" s="16">
        <v>9432000</v>
      </c>
      <c r="E31" s="16"/>
      <c r="F31" s="16">
        <f t="shared" si="85"/>
        <v>9432000</v>
      </c>
      <c r="G31" s="16"/>
      <c r="H31" s="16">
        <f t="shared" si="86"/>
        <v>9432000</v>
      </c>
      <c r="I31" s="16"/>
      <c r="J31" s="16">
        <f>H31+I31</f>
        <v>9432000</v>
      </c>
      <c r="K31" s="16"/>
      <c r="L31" s="16">
        <f>J31+K31</f>
        <v>9432000</v>
      </c>
      <c r="M31" s="16"/>
      <c r="N31" s="16">
        <f>L31+M31</f>
        <v>9432000</v>
      </c>
      <c r="O31" s="16"/>
      <c r="P31" s="16">
        <f t="shared" si="91"/>
        <v>9432000</v>
      </c>
      <c r="Q31" s="16">
        <v>9696000</v>
      </c>
      <c r="R31" s="16"/>
      <c r="S31" s="16">
        <f t="shared" si="88"/>
        <v>9696000</v>
      </c>
      <c r="T31" s="16"/>
      <c r="U31" s="16">
        <f t="shared" si="89"/>
        <v>9696000</v>
      </c>
      <c r="V31" s="16"/>
      <c r="W31" s="16">
        <f t="shared" si="90"/>
        <v>9696000</v>
      </c>
      <c r="X31" s="16"/>
      <c r="Y31" s="16">
        <f>W31+X31</f>
        <v>9696000</v>
      </c>
      <c r="Z31" s="16"/>
      <c r="AA31" s="16">
        <f>Y31+Z31</f>
        <v>9696000</v>
      </c>
      <c r="AB31" s="16"/>
      <c r="AC31" s="16">
        <f t="shared" si="93"/>
        <v>9696000</v>
      </c>
    </row>
    <row r="32" spans="2:29" ht="99" hidden="1" customHeight="1" x14ac:dyDescent="0.25">
      <c r="B32" s="15" t="s">
        <v>40</v>
      </c>
      <c r="C32" s="12" t="s">
        <v>54</v>
      </c>
      <c r="D32" s="16">
        <v>5500000</v>
      </c>
      <c r="E32" s="16">
        <v>15317300</v>
      </c>
      <c r="F32" s="16">
        <f t="shared" si="85"/>
        <v>20817300</v>
      </c>
      <c r="G32" s="16"/>
      <c r="H32" s="16">
        <f t="shared" si="86"/>
        <v>20817300</v>
      </c>
      <c r="I32" s="16"/>
      <c r="J32" s="16">
        <f>H32+I32</f>
        <v>20817300</v>
      </c>
      <c r="K32" s="16">
        <v>-20817300</v>
      </c>
      <c r="L32" s="16"/>
      <c r="M32" s="16"/>
      <c r="N32" s="16">
        <f t="shared" ref="N32:N34" si="94">L32+M32</f>
        <v>0</v>
      </c>
      <c r="O32" s="16"/>
      <c r="P32" s="16">
        <f t="shared" si="91"/>
        <v>0</v>
      </c>
      <c r="Q32" s="16">
        <v>5500000</v>
      </c>
      <c r="R32" s="16">
        <v>15317300</v>
      </c>
      <c r="S32" s="16">
        <f t="shared" si="88"/>
        <v>20817300</v>
      </c>
      <c r="T32" s="16"/>
      <c r="U32" s="16">
        <f t="shared" si="89"/>
        <v>20817300</v>
      </c>
      <c r="V32" s="16"/>
      <c r="W32" s="16">
        <f t="shared" si="90"/>
        <v>20817300</v>
      </c>
      <c r="X32" s="16">
        <v>-20817300</v>
      </c>
      <c r="Y32" s="16"/>
      <c r="Z32" s="16"/>
      <c r="AA32" s="16">
        <f t="shared" ref="AA32:AA34" si="95">Y32+Z32</f>
        <v>0</v>
      </c>
      <c r="AB32" s="16"/>
      <c r="AC32" s="16">
        <f t="shared" si="93"/>
        <v>0</v>
      </c>
    </row>
    <row r="33" spans="1:35" ht="53.25" customHeight="1" x14ac:dyDescent="0.25">
      <c r="B33" s="15" t="s">
        <v>223</v>
      </c>
      <c r="C33" s="12" t="s">
        <v>224</v>
      </c>
      <c r="D33" s="16"/>
      <c r="E33" s="16"/>
      <c r="F33" s="16"/>
      <c r="G33" s="16"/>
      <c r="H33" s="16"/>
      <c r="I33" s="16"/>
      <c r="J33" s="16"/>
      <c r="K33" s="16">
        <v>20817300</v>
      </c>
      <c r="L33" s="16">
        <f>J33+K33</f>
        <v>20817300</v>
      </c>
      <c r="M33" s="16"/>
      <c r="N33" s="16">
        <f t="shared" si="94"/>
        <v>20817300</v>
      </c>
      <c r="O33" s="16"/>
      <c r="P33" s="16">
        <f t="shared" si="91"/>
        <v>20817300</v>
      </c>
      <c r="Q33" s="16"/>
      <c r="R33" s="16"/>
      <c r="S33" s="16"/>
      <c r="T33" s="16"/>
      <c r="U33" s="16"/>
      <c r="V33" s="16"/>
      <c r="W33" s="16"/>
      <c r="X33" s="16">
        <v>20817300</v>
      </c>
      <c r="Y33" s="16">
        <f>W33+X33</f>
        <v>20817300</v>
      </c>
      <c r="Z33" s="16"/>
      <c r="AA33" s="16">
        <f t="shared" si="95"/>
        <v>20817300</v>
      </c>
      <c r="AB33" s="16"/>
      <c r="AC33" s="16">
        <f t="shared" si="93"/>
        <v>20817300</v>
      </c>
    </row>
    <row r="34" spans="1:35" ht="163.5" customHeight="1" x14ac:dyDescent="0.25">
      <c r="B34" s="15" t="s">
        <v>67</v>
      </c>
      <c r="C34" s="12" t="s">
        <v>68</v>
      </c>
      <c r="D34" s="16">
        <v>1000</v>
      </c>
      <c r="E34" s="16"/>
      <c r="F34" s="16">
        <f t="shared" si="85"/>
        <v>1000</v>
      </c>
      <c r="G34" s="16"/>
      <c r="H34" s="16">
        <f t="shared" si="86"/>
        <v>1000</v>
      </c>
      <c r="I34" s="16"/>
      <c r="J34" s="16">
        <f>H34+I34</f>
        <v>1000</v>
      </c>
      <c r="K34" s="16"/>
      <c r="L34" s="16">
        <f>J34+K34</f>
        <v>1000</v>
      </c>
      <c r="M34" s="16"/>
      <c r="N34" s="16">
        <f t="shared" si="94"/>
        <v>1000</v>
      </c>
      <c r="O34" s="16"/>
      <c r="P34" s="16">
        <f t="shared" si="91"/>
        <v>1000</v>
      </c>
      <c r="Q34" s="16">
        <v>1000</v>
      </c>
      <c r="R34" s="16"/>
      <c r="S34" s="16">
        <f t="shared" si="88"/>
        <v>1000</v>
      </c>
      <c r="T34" s="16"/>
      <c r="U34" s="16">
        <f t="shared" si="89"/>
        <v>1000</v>
      </c>
      <c r="V34" s="16"/>
      <c r="W34" s="16">
        <f t="shared" si="90"/>
        <v>1000</v>
      </c>
      <c r="X34" s="16"/>
      <c r="Y34" s="16">
        <f>W34+X34</f>
        <v>1000</v>
      </c>
      <c r="Z34" s="16"/>
      <c r="AA34" s="16">
        <f t="shared" si="95"/>
        <v>1000</v>
      </c>
      <c r="AB34" s="16"/>
      <c r="AC34" s="16">
        <f t="shared" si="93"/>
        <v>1000</v>
      </c>
    </row>
    <row r="35" spans="1:35" ht="68.25" customHeight="1" x14ac:dyDescent="0.25">
      <c r="B35" s="15" t="s">
        <v>39</v>
      </c>
      <c r="C35" s="12" t="s">
        <v>22</v>
      </c>
      <c r="D35" s="18">
        <v>14466000</v>
      </c>
      <c r="E35" s="18"/>
      <c r="F35" s="18">
        <f t="shared" si="85"/>
        <v>14466000</v>
      </c>
      <c r="G35" s="18"/>
      <c r="H35" s="18">
        <f t="shared" si="86"/>
        <v>14466000</v>
      </c>
      <c r="I35" s="18"/>
      <c r="J35" s="18">
        <f>H35+I35</f>
        <v>14466000</v>
      </c>
      <c r="K35" s="18"/>
      <c r="L35" s="18">
        <f>J35+K35</f>
        <v>14466000</v>
      </c>
      <c r="M35" s="18"/>
      <c r="N35" s="16">
        <f>L35+M35</f>
        <v>14466000</v>
      </c>
      <c r="O35" s="16"/>
      <c r="P35" s="16">
        <f t="shared" si="91"/>
        <v>14466000</v>
      </c>
      <c r="Q35" s="18">
        <v>15320000</v>
      </c>
      <c r="R35" s="18"/>
      <c r="S35" s="18">
        <f t="shared" si="88"/>
        <v>15320000</v>
      </c>
      <c r="T35" s="18"/>
      <c r="U35" s="18">
        <f t="shared" si="89"/>
        <v>15320000</v>
      </c>
      <c r="V35" s="18"/>
      <c r="W35" s="16">
        <f t="shared" si="90"/>
        <v>15320000</v>
      </c>
      <c r="X35" s="18"/>
      <c r="Y35" s="16">
        <f>W35+X35</f>
        <v>15320000</v>
      </c>
      <c r="Z35" s="16"/>
      <c r="AA35" s="16">
        <f>Y35+Z35</f>
        <v>15320000</v>
      </c>
      <c r="AB35" s="16"/>
      <c r="AC35" s="16">
        <f>AA35+AB35</f>
        <v>15320000</v>
      </c>
    </row>
    <row r="36" spans="1:35" ht="20.25" customHeight="1" x14ac:dyDescent="0.25">
      <c r="B36" s="10" t="s">
        <v>23</v>
      </c>
      <c r="C36" s="10" t="s">
        <v>24</v>
      </c>
      <c r="D36" s="11">
        <f>SUM(D37:D39)</f>
        <v>64636500</v>
      </c>
      <c r="E36" s="11">
        <f t="shared" ref="E36" si="96">SUM(E37:E39)</f>
        <v>0</v>
      </c>
      <c r="F36" s="11">
        <f>SUM(F37:F39)</f>
        <v>64636500</v>
      </c>
      <c r="G36" s="11">
        <f t="shared" ref="G36" si="97">SUM(G37:G39)</f>
        <v>0</v>
      </c>
      <c r="H36" s="11">
        <f>SUM(H37:H39)</f>
        <v>64636500</v>
      </c>
      <c r="I36" s="11">
        <f t="shared" ref="I36" si="98">SUM(I37:I39)</f>
        <v>0</v>
      </c>
      <c r="J36" s="11">
        <f>SUM(J37:J39)</f>
        <v>64636500</v>
      </c>
      <c r="K36" s="11">
        <f t="shared" ref="K36" si="99">SUM(K37:K39)</f>
        <v>0</v>
      </c>
      <c r="L36" s="11">
        <f>SUM(L37:L39)</f>
        <v>64636500</v>
      </c>
      <c r="M36" s="11">
        <f t="shared" ref="M36" si="100">SUM(M37:M39)</f>
        <v>0</v>
      </c>
      <c r="N36" s="11">
        <f>SUM(N37:N39)</f>
        <v>64636500</v>
      </c>
      <c r="O36" s="11">
        <f t="shared" ref="O36:P36" si="101">SUM(O37:O39)</f>
        <v>0</v>
      </c>
      <c r="P36" s="11">
        <f t="shared" si="101"/>
        <v>64636500</v>
      </c>
      <c r="Q36" s="11">
        <f t="shared" ref="Q36:R36" si="102">SUM(Q37:Q39)</f>
        <v>82733500</v>
      </c>
      <c r="R36" s="11">
        <f t="shared" si="102"/>
        <v>0</v>
      </c>
      <c r="S36" s="11">
        <f>SUM(S37:S39)</f>
        <v>82733500</v>
      </c>
      <c r="T36" s="11">
        <f t="shared" ref="T36" si="103">SUM(T37:T39)</f>
        <v>0</v>
      </c>
      <c r="U36" s="11">
        <f>SUM(U37:U39)</f>
        <v>82733500</v>
      </c>
      <c r="V36" s="11">
        <f t="shared" ref="V36" si="104">SUM(V37:V39)</f>
        <v>0</v>
      </c>
      <c r="W36" s="11">
        <f>SUM(W37:W39)</f>
        <v>82733500</v>
      </c>
      <c r="X36" s="11">
        <f t="shared" ref="X36" si="105">SUM(X37:X39)</f>
        <v>0</v>
      </c>
      <c r="Y36" s="11">
        <f>SUM(Y37:Y39)</f>
        <v>82733500</v>
      </c>
      <c r="Z36" s="11">
        <f t="shared" ref="Z36" si="106">SUM(Z37:Z39)</f>
        <v>0</v>
      </c>
      <c r="AA36" s="11">
        <f>SUM(AA37:AA39)</f>
        <v>82733500</v>
      </c>
      <c r="AB36" s="11">
        <f t="shared" ref="AB36:AC36" si="107">SUM(AB37:AB39)</f>
        <v>0</v>
      </c>
      <c r="AC36" s="11">
        <f t="shared" si="107"/>
        <v>82733500</v>
      </c>
    </row>
    <row r="37" spans="1:35" ht="35.25" customHeight="1" x14ac:dyDescent="0.25">
      <c r="B37" s="12" t="s">
        <v>38</v>
      </c>
      <c r="C37" s="12" t="s">
        <v>25</v>
      </c>
      <c r="D37" s="16">
        <v>20944000</v>
      </c>
      <c r="E37" s="16"/>
      <c r="F37" s="16">
        <f>D37+E37</f>
        <v>20944000</v>
      </c>
      <c r="G37" s="16"/>
      <c r="H37" s="16">
        <f>F37+G37</f>
        <v>20944000</v>
      </c>
      <c r="I37" s="16"/>
      <c r="J37" s="16">
        <f>H37+I37</f>
        <v>20944000</v>
      </c>
      <c r="K37" s="16"/>
      <c r="L37" s="16">
        <f>J37+K37</f>
        <v>20944000</v>
      </c>
      <c r="M37" s="16"/>
      <c r="N37" s="16">
        <f>L37+M37</f>
        <v>20944000</v>
      </c>
      <c r="O37" s="16"/>
      <c r="P37" s="16">
        <f>N37+O37</f>
        <v>20944000</v>
      </c>
      <c r="Q37" s="16">
        <v>39041000</v>
      </c>
      <c r="R37" s="16"/>
      <c r="S37" s="16">
        <f>Q37+R37</f>
        <v>39041000</v>
      </c>
      <c r="T37" s="16"/>
      <c r="U37" s="16">
        <f>S37+T37</f>
        <v>39041000</v>
      </c>
      <c r="V37" s="16"/>
      <c r="W37" s="16">
        <f>U37+V37</f>
        <v>39041000</v>
      </c>
      <c r="X37" s="16"/>
      <c r="Y37" s="16">
        <f>W37+X37</f>
        <v>39041000</v>
      </c>
      <c r="Z37" s="16"/>
      <c r="AA37" s="16">
        <f>Y37+Z37</f>
        <v>39041000</v>
      </c>
      <c r="AB37" s="16"/>
      <c r="AC37" s="16">
        <f>AA37+AB37</f>
        <v>39041000</v>
      </c>
    </row>
    <row r="38" spans="1:35" ht="17.25" customHeight="1" x14ac:dyDescent="0.25">
      <c r="B38" s="12" t="s">
        <v>56</v>
      </c>
      <c r="C38" s="12" t="s">
        <v>26</v>
      </c>
      <c r="D38" s="14">
        <v>1950000</v>
      </c>
      <c r="E38" s="14"/>
      <c r="F38" s="14">
        <f>D38+E38</f>
        <v>1950000</v>
      </c>
      <c r="G38" s="14"/>
      <c r="H38" s="14">
        <f t="shared" ref="H38:H39" si="108">F38+G38</f>
        <v>1950000</v>
      </c>
      <c r="I38" s="14"/>
      <c r="J38" s="14">
        <f t="shared" ref="J38" si="109">H38+I38</f>
        <v>1950000</v>
      </c>
      <c r="K38" s="14"/>
      <c r="L38" s="14">
        <f t="shared" ref="L38" si="110">J38+K38</f>
        <v>1950000</v>
      </c>
      <c r="M38" s="14"/>
      <c r="N38" s="16">
        <f t="shared" ref="N38:N39" si="111">L38+M38</f>
        <v>1950000</v>
      </c>
      <c r="O38" s="16"/>
      <c r="P38" s="16">
        <f t="shared" ref="P38:P39" si="112">N38+O38</f>
        <v>1950000</v>
      </c>
      <c r="Q38" s="14">
        <v>1950000</v>
      </c>
      <c r="R38" s="14"/>
      <c r="S38" s="14">
        <f>Q38+R38</f>
        <v>1950000</v>
      </c>
      <c r="T38" s="14"/>
      <c r="U38" s="14">
        <f>S38+T38</f>
        <v>1950000</v>
      </c>
      <c r="V38" s="14"/>
      <c r="W38" s="16">
        <f t="shared" ref="W38:W39" si="113">U38+V38</f>
        <v>1950000</v>
      </c>
      <c r="X38" s="14"/>
      <c r="Y38" s="16">
        <f>W38+X38</f>
        <v>1950000</v>
      </c>
      <c r="Z38" s="16"/>
      <c r="AA38" s="16">
        <f t="shared" ref="AA38" si="114">Y38+Z38</f>
        <v>1950000</v>
      </c>
      <c r="AB38" s="16"/>
      <c r="AC38" s="16">
        <f t="shared" ref="AC38:AC39" si="115">AA38+AB38</f>
        <v>1950000</v>
      </c>
    </row>
    <row r="39" spans="1:35" ht="18" customHeight="1" x14ac:dyDescent="0.25">
      <c r="B39" s="12" t="s">
        <v>37</v>
      </c>
      <c r="C39" s="12" t="s">
        <v>27</v>
      </c>
      <c r="D39" s="14">
        <v>41742500</v>
      </c>
      <c r="E39" s="14"/>
      <c r="F39" s="14">
        <f>D39+E39</f>
        <v>41742500</v>
      </c>
      <c r="G39" s="14"/>
      <c r="H39" s="14">
        <f t="shared" si="108"/>
        <v>41742500</v>
      </c>
      <c r="I39" s="14"/>
      <c r="J39" s="14">
        <f>H39+I39</f>
        <v>41742500</v>
      </c>
      <c r="K39" s="14"/>
      <c r="L39" s="14">
        <f t="shared" ref="L39:L44" si="116">J39+K39</f>
        <v>41742500</v>
      </c>
      <c r="M39" s="14"/>
      <c r="N39" s="16">
        <f t="shared" si="111"/>
        <v>41742500</v>
      </c>
      <c r="O39" s="16"/>
      <c r="P39" s="16">
        <f t="shared" si="112"/>
        <v>41742500</v>
      </c>
      <c r="Q39" s="14">
        <v>41742500</v>
      </c>
      <c r="R39" s="14"/>
      <c r="S39" s="14">
        <f>Q39+R39</f>
        <v>41742500</v>
      </c>
      <c r="T39" s="14"/>
      <c r="U39" s="14">
        <f>S39+T39</f>
        <v>41742500</v>
      </c>
      <c r="V39" s="14"/>
      <c r="W39" s="16">
        <f t="shared" si="113"/>
        <v>41742500</v>
      </c>
      <c r="X39" s="14"/>
      <c r="Y39" s="16">
        <f>W39+X39</f>
        <v>41742500</v>
      </c>
      <c r="Z39" s="16"/>
      <c r="AA39" s="16">
        <f>Y39+Z39</f>
        <v>41742500</v>
      </c>
      <c r="AB39" s="16"/>
      <c r="AC39" s="16">
        <f t="shared" si="115"/>
        <v>41742500</v>
      </c>
    </row>
    <row r="40" spans="1:35" ht="35.25" customHeight="1" x14ac:dyDescent="0.25">
      <c r="B40" s="10" t="s">
        <v>28</v>
      </c>
      <c r="C40" s="10" t="s">
        <v>55</v>
      </c>
      <c r="D40" s="11">
        <v>33780490</v>
      </c>
      <c r="E40" s="11"/>
      <c r="F40" s="11">
        <f>D40+E40</f>
        <v>33780490</v>
      </c>
      <c r="G40" s="11"/>
      <c r="H40" s="11">
        <f>F40+G40</f>
        <v>33780490</v>
      </c>
      <c r="I40" s="11"/>
      <c r="J40" s="11">
        <f>H40+I40</f>
        <v>33780490</v>
      </c>
      <c r="K40" s="11"/>
      <c r="L40" s="11">
        <f t="shared" si="116"/>
        <v>33780490</v>
      </c>
      <c r="M40" s="11"/>
      <c r="N40" s="11">
        <f>L40+M40</f>
        <v>33780490</v>
      </c>
      <c r="O40" s="11"/>
      <c r="P40" s="11">
        <f>N40+O40</f>
        <v>33780490</v>
      </c>
      <c r="Q40" s="11">
        <v>30781990</v>
      </c>
      <c r="R40" s="11"/>
      <c r="S40" s="11">
        <f>Q40+R40</f>
        <v>30781990</v>
      </c>
      <c r="T40" s="11"/>
      <c r="U40" s="11">
        <f>S40+T40</f>
        <v>30781990</v>
      </c>
      <c r="V40" s="11"/>
      <c r="W40" s="11">
        <f>U40+V40</f>
        <v>30781990</v>
      </c>
      <c r="X40" s="11"/>
      <c r="Y40" s="11">
        <f>W40+X40</f>
        <v>30781990</v>
      </c>
      <c r="Z40" s="11"/>
      <c r="AA40" s="11">
        <f>Y40+Z40</f>
        <v>30781990</v>
      </c>
      <c r="AB40" s="11"/>
      <c r="AC40" s="11">
        <f>AA40+AB40</f>
        <v>30781990</v>
      </c>
    </row>
    <row r="41" spans="1:35" ht="36.75" customHeight="1" x14ac:dyDescent="0.25">
      <c r="B41" s="10" t="s">
        <v>29</v>
      </c>
      <c r="C41" s="10" t="s">
        <v>30</v>
      </c>
      <c r="D41" s="11">
        <v>1593000</v>
      </c>
      <c r="E41" s="11"/>
      <c r="F41" s="11">
        <f>D41+E41</f>
        <v>1593000</v>
      </c>
      <c r="G41" s="11"/>
      <c r="H41" s="11">
        <f>F41+G41</f>
        <v>1593000</v>
      </c>
      <c r="I41" s="11"/>
      <c r="J41" s="11">
        <f>H41+I41</f>
        <v>1593000</v>
      </c>
      <c r="K41" s="11"/>
      <c r="L41" s="11">
        <f t="shared" si="116"/>
        <v>1593000</v>
      </c>
      <c r="M41" s="11"/>
      <c r="N41" s="11">
        <f>L41+M41</f>
        <v>1593000</v>
      </c>
      <c r="O41" s="11"/>
      <c r="P41" s="11">
        <f>N41+O41</f>
        <v>1593000</v>
      </c>
      <c r="Q41" s="11">
        <v>1593000</v>
      </c>
      <c r="R41" s="11"/>
      <c r="S41" s="11">
        <f>Q41+R41</f>
        <v>1593000</v>
      </c>
      <c r="T41" s="11"/>
      <c r="U41" s="11">
        <f>S41+T41</f>
        <v>1593000</v>
      </c>
      <c r="V41" s="11"/>
      <c r="W41" s="11">
        <f>U41+V41</f>
        <v>1593000</v>
      </c>
      <c r="X41" s="11"/>
      <c r="Y41" s="11">
        <f>W41+X41</f>
        <v>1593000</v>
      </c>
      <c r="Z41" s="11"/>
      <c r="AA41" s="11">
        <f>Y41+Z41</f>
        <v>1593000</v>
      </c>
      <c r="AB41" s="11"/>
      <c r="AC41" s="11">
        <f>AA41+AB41</f>
        <v>1593000</v>
      </c>
    </row>
    <row r="42" spans="1:35" ht="20.25" customHeight="1" x14ac:dyDescent="0.25">
      <c r="B42" s="10" t="s">
        <v>157</v>
      </c>
      <c r="C42" s="10" t="s">
        <v>158</v>
      </c>
      <c r="D42" s="11">
        <f>D43</f>
        <v>1000000</v>
      </c>
      <c r="E42" s="11">
        <f t="shared" ref="E42" si="117">E43</f>
        <v>0</v>
      </c>
      <c r="F42" s="11">
        <f>F43</f>
        <v>1000000</v>
      </c>
      <c r="G42" s="11">
        <f t="shared" ref="G42" si="118">G43</f>
        <v>0</v>
      </c>
      <c r="H42" s="11">
        <f>H43</f>
        <v>1000000</v>
      </c>
      <c r="I42" s="11">
        <f t="shared" ref="I42:J42" si="119">I43</f>
        <v>0</v>
      </c>
      <c r="J42" s="11">
        <f t="shared" si="119"/>
        <v>1000000</v>
      </c>
      <c r="K42" s="11"/>
      <c r="L42" s="11">
        <f t="shared" si="116"/>
        <v>1000000</v>
      </c>
      <c r="M42" s="11"/>
      <c r="N42" s="11">
        <f>L42+M42</f>
        <v>1000000</v>
      </c>
      <c r="O42" s="11">
        <f>O43</f>
        <v>0</v>
      </c>
      <c r="P42" s="11">
        <f>P43</f>
        <v>1000000</v>
      </c>
      <c r="Q42" s="11">
        <f>Q43</f>
        <v>1000000</v>
      </c>
      <c r="R42" s="11">
        <f t="shared" ref="R42" si="120">R43</f>
        <v>0</v>
      </c>
      <c r="S42" s="11">
        <f>S43</f>
        <v>1000000</v>
      </c>
      <c r="T42" s="11">
        <f t="shared" ref="T42" si="121">T43</f>
        <v>0</v>
      </c>
      <c r="U42" s="11">
        <f>U43</f>
        <v>1000000</v>
      </c>
      <c r="V42" s="11">
        <f t="shared" ref="V42" si="122">V43</f>
        <v>0</v>
      </c>
      <c r="W42" s="11">
        <f>W43</f>
        <v>1000000</v>
      </c>
      <c r="X42" s="11">
        <f t="shared" ref="X42" si="123">X43</f>
        <v>0</v>
      </c>
      <c r="Y42" s="11">
        <f>Y43</f>
        <v>1000000</v>
      </c>
      <c r="Z42" s="11">
        <f t="shared" ref="Z42" si="124">Z43</f>
        <v>0</v>
      </c>
      <c r="AA42" s="11">
        <f>AA43</f>
        <v>1000000</v>
      </c>
      <c r="AB42" s="11">
        <f t="shared" ref="AB42:AC42" si="125">AB43</f>
        <v>0</v>
      </c>
      <c r="AC42" s="11">
        <f t="shared" si="125"/>
        <v>1000000</v>
      </c>
    </row>
    <row r="43" spans="1:35" ht="51.75" customHeight="1" x14ac:dyDescent="0.25">
      <c r="B43" s="12" t="s">
        <v>159</v>
      </c>
      <c r="C43" s="12" t="s">
        <v>160</v>
      </c>
      <c r="D43" s="14">
        <v>1000000</v>
      </c>
      <c r="E43" s="14"/>
      <c r="F43" s="14">
        <f>D43+E43</f>
        <v>1000000</v>
      </c>
      <c r="G43" s="14"/>
      <c r="H43" s="14">
        <f>F43+G43</f>
        <v>1000000</v>
      </c>
      <c r="I43" s="14"/>
      <c r="J43" s="14">
        <f>H43+I43</f>
        <v>1000000</v>
      </c>
      <c r="K43" s="14"/>
      <c r="L43" s="14">
        <f t="shared" si="116"/>
        <v>1000000</v>
      </c>
      <c r="M43" s="14"/>
      <c r="N43" s="14">
        <f>L43+M43</f>
        <v>1000000</v>
      </c>
      <c r="O43" s="14"/>
      <c r="P43" s="14">
        <f>N43+O43</f>
        <v>1000000</v>
      </c>
      <c r="Q43" s="14">
        <v>1000000</v>
      </c>
      <c r="R43" s="14"/>
      <c r="S43" s="14">
        <f>Q43+R43</f>
        <v>1000000</v>
      </c>
      <c r="T43" s="14"/>
      <c r="U43" s="14">
        <f>S43+T43</f>
        <v>1000000</v>
      </c>
      <c r="V43" s="14"/>
      <c r="W43" s="14">
        <f>U43+V43</f>
        <v>1000000</v>
      </c>
      <c r="X43" s="14"/>
      <c r="Y43" s="14">
        <f>W43+X43</f>
        <v>1000000</v>
      </c>
      <c r="Z43" s="14"/>
      <c r="AA43" s="14">
        <f>Y43+Z43</f>
        <v>1000000</v>
      </c>
      <c r="AB43" s="14"/>
      <c r="AC43" s="14">
        <f>AA43+AB43</f>
        <v>1000000</v>
      </c>
    </row>
    <row r="44" spans="1:35" ht="19.5" customHeight="1" x14ac:dyDescent="0.25">
      <c r="B44" s="10" t="s">
        <v>31</v>
      </c>
      <c r="C44" s="10" t="s">
        <v>32</v>
      </c>
      <c r="D44" s="11">
        <v>514252650</v>
      </c>
      <c r="E44" s="11"/>
      <c r="F44" s="11">
        <f>D44+E44</f>
        <v>514252650</v>
      </c>
      <c r="G44" s="11"/>
      <c r="H44" s="11">
        <f>F44+G44</f>
        <v>514252650</v>
      </c>
      <c r="I44" s="11"/>
      <c r="J44" s="11">
        <f>H44+I44</f>
        <v>514252650</v>
      </c>
      <c r="K44" s="11"/>
      <c r="L44" s="11">
        <f t="shared" si="116"/>
        <v>514252650</v>
      </c>
      <c r="M44" s="11"/>
      <c r="N44" s="11">
        <f>L44+M44</f>
        <v>514252650</v>
      </c>
      <c r="O44" s="11"/>
      <c r="P44" s="11">
        <f>N44+O44</f>
        <v>514252650</v>
      </c>
      <c r="Q44" s="11">
        <v>514305300</v>
      </c>
      <c r="R44" s="11"/>
      <c r="S44" s="11">
        <f>Q44+R44</f>
        <v>514305300</v>
      </c>
      <c r="T44" s="11"/>
      <c r="U44" s="11">
        <f>S44+T44</f>
        <v>514305300</v>
      </c>
      <c r="V44" s="11"/>
      <c r="W44" s="11">
        <f>U44+V44</f>
        <v>514305300</v>
      </c>
      <c r="X44" s="11"/>
      <c r="Y44" s="11">
        <f>W44+X44</f>
        <v>514305300</v>
      </c>
      <c r="Z44" s="11"/>
      <c r="AA44" s="11">
        <f>Y44+Z44</f>
        <v>514305300</v>
      </c>
      <c r="AB44" s="11"/>
      <c r="AC44" s="11">
        <f>AA44+AB44</f>
        <v>514305300</v>
      </c>
    </row>
    <row r="45" spans="1:35" ht="21" customHeight="1" x14ac:dyDescent="0.25">
      <c r="B45" s="10" t="s">
        <v>33</v>
      </c>
      <c r="C45" s="10" t="s">
        <v>34</v>
      </c>
      <c r="D45" s="11">
        <f>D46</f>
        <v>2947000</v>
      </c>
      <c r="E45" s="11">
        <f t="shared" ref="E45" si="126">E46</f>
        <v>0</v>
      </c>
      <c r="F45" s="11">
        <f>F46</f>
        <v>2947000</v>
      </c>
      <c r="G45" s="11">
        <f t="shared" ref="G45" si="127">G46</f>
        <v>0</v>
      </c>
      <c r="H45" s="11">
        <f>H46</f>
        <v>2947000</v>
      </c>
      <c r="I45" s="11">
        <f t="shared" ref="I45" si="128">I46</f>
        <v>0</v>
      </c>
      <c r="J45" s="11">
        <f>J46</f>
        <v>2947000</v>
      </c>
      <c r="K45" s="11">
        <f t="shared" ref="K45" si="129">K46</f>
        <v>0</v>
      </c>
      <c r="L45" s="11">
        <f>L46</f>
        <v>2947000</v>
      </c>
      <c r="M45" s="11">
        <f t="shared" ref="M45" si="130">M46</f>
        <v>0</v>
      </c>
      <c r="N45" s="11">
        <f>N46</f>
        <v>2947000</v>
      </c>
      <c r="O45" s="11">
        <f t="shared" ref="O45:P45" si="131">O46</f>
        <v>0</v>
      </c>
      <c r="P45" s="11">
        <f t="shared" si="131"/>
        <v>2947000</v>
      </c>
      <c r="Q45" s="11">
        <f t="shared" ref="Q45:R45" si="132">Q46</f>
        <v>2947000</v>
      </c>
      <c r="R45" s="11">
        <f t="shared" si="132"/>
        <v>0</v>
      </c>
      <c r="S45" s="11">
        <f>S46</f>
        <v>2947000</v>
      </c>
      <c r="T45" s="11">
        <f t="shared" ref="T45" si="133">T46</f>
        <v>0</v>
      </c>
      <c r="U45" s="11">
        <f>U46</f>
        <v>2947000</v>
      </c>
      <c r="V45" s="11">
        <f t="shared" ref="V45" si="134">V46</f>
        <v>0</v>
      </c>
      <c r="W45" s="11">
        <f>W46</f>
        <v>2947000</v>
      </c>
      <c r="X45" s="11">
        <f t="shared" ref="X45" si="135">X46</f>
        <v>0</v>
      </c>
      <c r="Y45" s="11">
        <f>Y46</f>
        <v>2947000</v>
      </c>
      <c r="Z45" s="11">
        <f t="shared" ref="Z45" si="136">Z46</f>
        <v>0</v>
      </c>
      <c r="AA45" s="11">
        <f>AA46</f>
        <v>2947000</v>
      </c>
      <c r="AB45" s="11">
        <f t="shared" ref="AB45:AC45" si="137">AB46</f>
        <v>0</v>
      </c>
      <c r="AC45" s="11">
        <f t="shared" si="137"/>
        <v>2947000</v>
      </c>
    </row>
    <row r="46" spans="1:35" ht="36" customHeight="1" x14ac:dyDescent="0.25">
      <c r="B46" s="12" t="s">
        <v>35</v>
      </c>
      <c r="C46" s="12" t="s">
        <v>36</v>
      </c>
      <c r="D46" s="13">
        <v>2947000</v>
      </c>
      <c r="E46" s="13"/>
      <c r="F46" s="13">
        <f>D46+E46</f>
        <v>2947000</v>
      </c>
      <c r="G46" s="13"/>
      <c r="H46" s="13">
        <f>F46+G46</f>
        <v>2947000</v>
      </c>
      <c r="I46" s="13"/>
      <c r="J46" s="13">
        <f>H46+I46</f>
        <v>2947000</v>
      </c>
      <c r="K46" s="13"/>
      <c r="L46" s="13">
        <f>J46+K46</f>
        <v>2947000</v>
      </c>
      <c r="M46" s="13"/>
      <c r="N46" s="13">
        <f>L46+M46</f>
        <v>2947000</v>
      </c>
      <c r="O46" s="13"/>
      <c r="P46" s="13">
        <f>N46+O46</f>
        <v>2947000</v>
      </c>
      <c r="Q46" s="13">
        <v>2947000</v>
      </c>
      <c r="R46" s="13"/>
      <c r="S46" s="13">
        <f>Q46+R46</f>
        <v>2947000</v>
      </c>
      <c r="T46" s="13"/>
      <c r="U46" s="13">
        <f>S46+T46</f>
        <v>2947000</v>
      </c>
      <c r="V46" s="13"/>
      <c r="W46" s="13">
        <f>U46+V46</f>
        <v>2947000</v>
      </c>
      <c r="X46" s="13"/>
      <c r="Y46" s="13">
        <f>W46+X46</f>
        <v>2947000</v>
      </c>
      <c r="Z46" s="13"/>
      <c r="AA46" s="13">
        <f>Y46+Z46</f>
        <v>2947000</v>
      </c>
      <c r="AB46" s="13"/>
      <c r="AC46" s="13">
        <f>AA46+AB46</f>
        <v>2947000</v>
      </c>
    </row>
    <row r="47" spans="1:35" ht="17.25" customHeight="1" x14ac:dyDescent="0.25">
      <c r="A47" s="1"/>
      <c r="B47" s="10" t="s">
        <v>59</v>
      </c>
      <c r="C47" s="10" t="s">
        <v>60</v>
      </c>
      <c r="D47" s="19">
        <f>SUM(D48)</f>
        <v>5122447208</v>
      </c>
      <c r="E47" s="19">
        <f t="shared" ref="E47" si="138">SUM(E48)</f>
        <v>4008192700</v>
      </c>
      <c r="F47" s="19">
        <f>SUM(F48)</f>
        <v>9130639908</v>
      </c>
      <c r="G47" s="19">
        <f t="shared" ref="G47" si="139">SUM(G48)</f>
        <v>0</v>
      </c>
      <c r="H47" s="19">
        <f>SUM(H48)</f>
        <v>9130639908</v>
      </c>
      <c r="I47" s="19">
        <f t="shared" ref="I47" si="140">SUM(I48)</f>
        <v>0</v>
      </c>
      <c r="J47" s="19">
        <f>SUM(J48)</f>
        <v>9130639908</v>
      </c>
      <c r="K47" s="19">
        <f t="shared" ref="K47" si="141">SUM(K48)</f>
        <v>0</v>
      </c>
      <c r="L47" s="19">
        <f>SUM(L48)</f>
        <v>9130639908</v>
      </c>
      <c r="M47" s="19">
        <f t="shared" ref="M47" si="142">SUM(M48)</f>
        <v>17155400</v>
      </c>
      <c r="N47" s="19">
        <f>SUM(N48)</f>
        <v>9147795308</v>
      </c>
      <c r="O47" s="19">
        <f t="shared" ref="O47:P47" si="143">SUM(O48)</f>
        <v>649841400</v>
      </c>
      <c r="P47" s="19">
        <f t="shared" si="143"/>
        <v>9797636708</v>
      </c>
      <c r="Q47" s="19">
        <f>SUM(Q48)</f>
        <v>4286307108</v>
      </c>
      <c r="R47" s="19">
        <f t="shared" ref="R47" si="144">SUM(R48)</f>
        <v>4858829100</v>
      </c>
      <c r="S47" s="19">
        <f>SUM(S48)</f>
        <v>9145136208</v>
      </c>
      <c r="T47" s="19">
        <f t="shared" ref="T47" si="145">SUM(T48)</f>
        <v>48</v>
      </c>
      <c r="U47" s="19">
        <f>SUM(U48)</f>
        <v>9145136256</v>
      </c>
      <c r="V47" s="19">
        <f t="shared" ref="V47" si="146">SUM(V48)</f>
        <v>0</v>
      </c>
      <c r="W47" s="19">
        <f>SUM(W48)</f>
        <v>9145136256</v>
      </c>
      <c r="X47" s="19">
        <f t="shared" ref="X47" si="147">SUM(X48)</f>
        <v>0</v>
      </c>
      <c r="Y47" s="19">
        <f>SUM(Y48)</f>
        <v>9145136256</v>
      </c>
      <c r="Z47" s="19">
        <f t="shared" ref="Z47" si="148">SUM(Z48)</f>
        <v>18768752</v>
      </c>
      <c r="AA47" s="19">
        <f>SUM(AA48)</f>
        <v>9163905008</v>
      </c>
      <c r="AB47" s="19">
        <f t="shared" ref="AB47:AC47" si="149">SUM(AB48)</f>
        <v>683634000</v>
      </c>
      <c r="AC47" s="19">
        <f t="shared" si="149"/>
        <v>9847539008</v>
      </c>
      <c r="AG47" s="20"/>
      <c r="AH47" s="20"/>
      <c r="AI47" s="20"/>
    </row>
    <row r="48" spans="1:35" ht="35.25" customHeight="1" x14ac:dyDescent="0.25">
      <c r="A48" s="1"/>
      <c r="B48" s="10" t="s">
        <v>61</v>
      </c>
      <c r="C48" s="10" t="s">
        <v>62</v>
      </c>
      <c r="D48" s="11">
        <f t="shared" ref="D48:T48" si="150">SUM(D49,D51,D90,D111)</f>
        <v>5122447208</v>
      </c>
      <c r="E48" s="11">
        <f t="shared" si="150"/>
        <v>4008192700</v>
      </c>
      <c r="F48" s="11">
        <f t="shared" si="150"/>
        <v>9130639908</v>
      </c>
      <c r="G48" s="11">
        <f t="shared" si="150"/>
        <v>0</v>
      </c>
      <c r="H48" s="11">
        <f>SUM(H49,H51,H90,H111)</f>
        <v>9130639908</v>
      </c>
      <c r="I48" s="11">
        <f t="shared" ref="I48" si="151">SUM(I49,I51,I90,I111)</f>
        <v>0</v>
      </c>
      <c r="J48" s="11">
        <f>SUM(J49,J51,J90,J111)</f>
        <v>9130639908</v>
      </c>
      <c r="K48" s="11">
        <f t="shared" ref="K48" si="152">SUM(K49,K51,K90,K111)</f>
        <v>0</v>
      </c>
      <c r="L48" s="11">
        <f>SUM(L49,L51,L90,L111)</f>
        <v>9130639908</v>
      </c>
      <c r="M48" s="11">
        <f t="shared" ref="M48" si="153">SUM(M49,M51,M90,M111)</f>
        <v>17155400</v>
      </c>
      <c r="N48" s="11">
        <f>SUM(N49,N51,N90,N111)</f>
        <v>9147795308</v>
      </c>
      <c r="O48" s="11">
        <f t="shared" ref="O48:P48" si="154">SUM(O49,O51,O90,O111)</f>
        <v>649841400</v>
      </c>
      <c r="P48" s="11">
        <f t="shared" si="154"/>
        <v>9797636708</v>
      </c>
      <c r="Q48" s="11">
        <f t="shared" si="150"/>
        <v>4286307108</v>
      </c>
      <c r="R48" s="11">
        <f t="shared" si="150"/>
        <v>4858829100</v>
      </c>
      <c r="S48" s="11">
        <f t="shared" si="150"/>
        <v>9145136208</v>
      </c>
      <c r="T48" s="11">
        <f t="shared" si="150"/>
        <v>48</v>
      </c>
      <c r="U48" s="11">
        <f>SUM(U49,U51,U90,U111)</f>
        <v>9145136256</v>
      </c>
      <c r="V48" s="11">
        <f t="shared" ref="V48" si="155">SUM(V49,V51,V90,V111)</f>
        <v>0</v>
      </c>
      <c r="W48" s="11">
        <f>SUM(W49,W51,W90,W111)</f>
        <v>9145136256</v>
      </c>
      <c r="X48" s="11">
        <f t="shared" ref="X48" si="156">SUM(X49,X51,X90,X111)</f>
        <v>0</v>
      </c>
      <c r="Y48" s="11">
        <f>SUM(Y49,Y51,Y90,Y111)</f>
        <v>9145136256</v>
      </c>
      <c r="Z48" s="11">
        <f t="shared" ref="Z48" si="157">SUM(Z49,Z51,Z90,Z111)</f>
        <v>18768752</v>
      </c>
      <c r="AA48" s="11">
        <f>SUM(AA49,AA51,AA90,AA111)</f>
        <v>9163905008</v>
      </c>
      <c r="AB48" s="11">
        <f t="shared" ref="AB48:AC48" si="158">SUM(AB49,AB51,AB90,AB111)</f>
        <v>683634000</v>
      </c>
      <c r="AC48" s="11">
        <f t="shared" si="158"/>
        <v>9847539008</v>
      </c>
      <c r="AF48" s="20"/>
    </row>
    <row r="49" spans="1:29" ht="35.25" customHeight="1" x14ac:dyDescent="0.25">
      <c r="A49" s="1"/>
      <c r="B49" s="10" t="s">
        <v>97</v>
      </c>
      <c r="C49" s="10" t="s">
        <v>73</v>
      </c>
      <c r="D49" s="11">
        <f>D50</f>
        <v>414638500</v>
      </c>
      <c r="E49" s="11">
        <f t="shared" ref="E49" si="159">E50</f>
        <v>0</v>
      </c>
      <c r="F49" s="11">
        <f>F50</f>
        <v>414638500</v>
      </c>
      <c r="G49" s="11">
        <f t="shared" ref="G49" si="160">G50</f>
        <v>0</v>
      </c>
      <c r="H49" s="11">
        <f>H50</f>
        <v>414638500</v>
      </c>
      <c r="I49" s="11">
        <f t="shared" ref="I49" si="161">I50</f>
        <v>0</v>
      </c>
      <c r="J49" s="11">
        <f>J50</f>
        <v>414638500</v>
      </c>
      <c r="K49" s="11">
        <f t="shared" ref="K49" si="162">K50</f>
        <v>0</v>
      </c>
      <c r="L49" s="11">
        <f>L50</f>
        <v>414638500</v>
      </c>
      <c r="M49" s="11">
        <f t="shared" ref="M49" si="163">M50</f>
        <v>0</v>
      </c>
      <c r="N49" s="11">
        <f>N50</f>
        <v>414638500</v>
      </c>
      <c r="O49" s="11">
        <f t="shared" ref="O49:P49" si="164">O50</f>
        <v>0</v>
      </c>
      <c r="P49" s="11">
        <f t="shared" si="164"/>
        <v>414638500</v>
      </c>
      <c r="Q49" s="11">
        <f>Q50</f>
        <v>370682700</v>
      </c>
      <c r="R49" s="11">
        <f t="shared" ref="R49" si="165">R50</f>
        <v>0</v>
      </c>
      <c r="S49" s="11">
        <f>S50</f>
        <v>370682700</v>
      </c>
      <c r="T49" s="11">
        <f t="shared" ref="T49" si="166">T50</f>
        <v>0</v>
      </c>
      <c r="U49" s="11">
        <f>U50</f>
        <v>370682700</v>
      </c>
      <c r="V49" s="11">
        <f t="shared" ref="V49" si="167">V50</f>
        <v>0</v>
      </c>
      <c r="W49" s="11">
        <f>W50</f>
        <v>370682700</v>
      </c>
      <c r="X49" s="11">
        <f t="shared" ref="X49" si="168">X50</f>
        <v>0</v>
      </c>
      <c r="Y49" s="11">
        <f>Y50</f>
        <v>370682700</v>
      </c>
      <c r="Z49" s="11">
        <f t="shared" ref="Z49" si="169">Z50</f>
        <v>0</v>
      </c>
      <c r="AA49" s="11">
        <f>AA50</f>
        <v>370682700</v>
      </c>
      <c r="AB49" s="11">
        <f t="shared" ref="AB49:AC49" si="170">AB50</f>
        <v>0</v>
      </c>
      <c r="AC49" s="11">
        <f t="shared" si="170"/>
        <v>370682700</v>
      </c>
    </row>
    <row r="50" spans="1:29" ht="49.5" customHeight="1" x14ac:dyDescent="0.25">
      <c r="A50" s="1"/>
      <c r="B50" s="2" t="s">
        <v>161</v>
      </c>
      <c r="C50" s="3" t="s">
        <v>162</v>
      </c>
      <c r="D50" s="4">
        <v>414638500</v>
      </c>
      <c r="E50" s="4"/>
      <c r="F50" s="4">
        <f>D50+E50</f>
        <v>414638500</v>
      </c>
      <c r="G50" s="4"/>
      <c r="H50" s="4">
        <f>F50+G50</f>
        <v>414638500</v>
      </c>
      <c r="I50" s="4"/>
      <c r="J50" s="4">
        <f>H50+I50</f>
        <v>414638500</v>
      </c>
      <c r="K50" s="4"/>
      <c r="L50" s="4">
        <f>J50+K50</f>
        <v>414638500</v>
      </c>
      <c r="M50" s="4"/>
      <c r="N50" s="4">
        <f>L50+M50</f>
        <v>414638500</v>
      </c>
      <c r="O50" s="4"/>
      <c r="P50" s="4">
        <f>N50+O50</f>
        <v>414638500</v>
      </c>
      <c r="Q50" s="4">
        <v>370682700</v>
      </c>
      <c r="R50" s="4"/>
      <c r="S50" s="4">
        <f>Q50+R50</f>
        <v>370682700</v>
      </c>
      <c r="T50" s="4"/>
      <c r="U50" s="4">
        <f>S50+T50</f>
        <v>370682700</v>
      </c>
      <c r="V50" s="4"/>
      <c r="W50" s="4">
        <f>U50+V50</f>
        <v>370682700</v>
      </c>
      <c r="X50" s="4"/>
      <c r="Y50" s="4">
        <f>W50+X50</f>
        <v>370682700</v>
      </c>
      <c r="Z50" s="4"/>
      <c r="AA50" s="4">
        <f>Y50+Z50</f>
        <v>370682700</v>
      </c>
      <c r="AB50" s="4"/>
      <c r="AC50" s="4">
        <f>AA50+AB50</f>
        <v>370682700</v>
      </c>
    </row>
    <row r="51" spans="1:29" ht="34.5" customHeight="1" x14ac:dyDescent="0.25">
      <c r="A51" s="1"/>
      <c r="B51" s="10" t="s">
        <v>98</v>
      </c>
      <c r="C51" s="10" t="s">
        <v>71</v>
      </c>
      <c r="D51" s="19">
        <f t="shared" ref="D51:T51" si="171">SUM(D52:D89)</f>
        <v>1559003400</v>
      </c>
      <c r="E51" s="19">
        <f t="shared" si="171"/>
        <v>2675508700</v>
      </c>
      <c r="F51" s="19">
        <f t="shared" si="171"/>
        <v>4234512100</v>
      </c>
      <c r="G51" s="19">
        <f t="shared" si="171"/>
        <v>0</v>
      </c>
      <c r="H51" s="19">
        <f>SUM(H52:H89)</f>
        <v>4234512100</v>
      </c>
      <c r="I51" s="19">
        <f t="shared" ref="I51" si="172">SUM(I52:I89)</f>
        <v>0</v>
      </c>
      <c r="J51" s="19">
        <f>SUM(J52:J89)</f>
        <v>4234512100</v>
      </c>
      <c r="K51" s="19">
        <f t="shared" ref="K51" si="173">SUM(K52:K89)</f>
        <v>0</v>
      </c>
      <c r="L51" s="19">
        <f>SUM(L52:L89)</f>
        <v>4234512100</v>
      </c>
      <c r="M51" s="19">
        <f t="shared" ref="M51" si="174">SUM(M52:M89)</f>
        <v>0</v>
      </c>
      <c r="N51" s="19">
        <f>SUM(N52:N89)</f>
        <v>4234512100</v>
      </c>
      <c r="O51" s="19">
        <f t="shared" ref="O51:P51" si="175">SUM(O52:O89)</f>
        <v>649841400</v>
      </c>
      <c r="P51" s="19">
        <f t="shared" si="175"/>
        <v>4884353500</v>
      </c>
      <c r="Q51" s="19">
        <f t="shared" si="171"/>
        <v>723145400</v>
      </c>
      <c r="R51" s="19">
        <f t="shared" si="171"/>
        <v>3842319500</v>
      </c>
      <c r="S51" s="19">
        <f t="shared" si="171"/>
        <v>4565464900</v>
      </c>
      <c r="T51" s="19">
        <f t="shared" si="171"/>
        <v>48</v>
      </c>
      <c r="U51" s="19">
        <f>SUM(U52:U89)</f>
        <v>4565464948</v>
      </c>
      <c r="V51" s="19">
        <f t="shared" ref="V51" si="176">SUM(V52:V89)</f>
        <v>0</v>
      </c>
      <c r="W51" s="19">
        <f>SUM(W52:W89)</f>
        <v>4565464948</v>
      </c>
      <c r="X51" s="19">
        <f t="shared" ref="X51" si="177">SUM(X52:X89)</f>
        <v>0</v>
      </c>
      <c r="Y51" s="19">
        <f>SUM(Y52:Y89)</f>
        <v>4565464948</v>
      </c>
      <c r="Z51" s="19">
        <f t="shared" ref="Z51" si="178">SUM(Z52:Z89)</f>
        <v>-48</v>
      </c>
      <c r="AA51" s="19">
        <f>SUM(AA52:AA89)</f>
        <v>4565464900</v>
      </c>
      <c r="AB51" s="19">
        <f t="shared" ref="AB51:AC51" si="179">SUM(AB52:AB89)</f>
        <v>683634000</v>
      </c>
      <c r="AC51" s="19">
        <f t="shared" si="179"/>
        <v>5249098900</v>
      </c>
    </row>
    <row r="52" spans="1:29" ht="50.25" customHeight="1" x14ac:dyDescent="0.25">
      <c r="A52" s="1"/>
      <c r="B52" s="2" t="s">
        <v>199</v>
      </c>
      <c r="C52" s="2" t="s">
        <v>200</v>
      </c>
      <c r="D52" s="3"/>
      <c r="E52" s="4">
        <v>1327326000</v>
      </c>
      <c r="F52" s="4">
        <f>D52+E52</f>
        <v>1327326000</v>
      </c>
      <c r="G52" s="4"/>
      <c r="H52" s="4">
        <f>F52+G52</f>
        <v>1327326000</v>
      </c>
      <c r="I52" s="4"/>
      <c r="J52" s="4">
        <f>H52+I52</f>
        <v>1327326000</v>
      </c>
      <c r="K52" s="4"/>
      <c r="L52" s="4">
        <f>J52+K52</f>
        <v>1327326000</v>
      </c>
      <c r="M52" s="4"/>
      <c r="N52" s="4">
        <f t="shared" ref="N52:N58" si="180">L52+M52</f>
        <v>1327326000</v>
      </c>
      <c r="O52" s="4"/>
      <c r="P52" s="4">
        <f>N52+O52</f>
        <v>1327326000</v>
      </c>
      <c r="Q52" s="4"/>
      <c r="R52" s="4">
        <v>1049688000</v>
      </c>
      <c r="S52" s="4">
        <f>Q52+R52</f>
        <v>1049688000</v>
      </c>
      <c r="T52" s="4"/>
      <c r="U52" s="4">
        <f>S52+T52</f>
        <v>1049688000</v>
      </c>
      <c r="V52" s="4"/>
      <c r="W52" s="4">
        <f>U52+V52</f>
        <v>1049688000</v>
      </c>
      <c r="X52" s="4"/>
      <c r="Y52" s="4">
        <f>W52+X52</f>
        <v>1049688000</v>
      </c>
      <c r="Z52" s="4"/>
      <c r="AA52" s="4">
        <f>Y52+Z52</f>
        <v>1049688000</v>
      </c>
      <c r="AB52" s="4"/>
      <c r="AC52" s="4">
        <f>AA52+AB52</f>
        <v>1049688000</v>
      </c>
    </row>
    <row r="53" spans="1:29" ht="66.75" customHeight="1" x14ac:dyDescent="0.25">
      <c r="A53" s="1"/>
      <c r="B53" s="2" t="s">
        <v>81</v>
      </c>
      <c r="C53" s="3" t="s">
        <v>82</v>
      </c>
      <c r="D53" s="4"/>
      <c r="E53" s="4"/>
      <c r="F53" s="4"/>
      <c r="G53" s="4"/>
      <c r="H53" s="4"/>
      <c r="I53" s="4">
        <v>58270200</v>
      </c>
      <c r="J53" s="4">
        <f>H53+I53</f>
        <v>58270200</v>
      </c>
      <c r="K53" s="4"/>
      <c r="L53" s="4">
        <f>J53+K53</f>
        <v>58270200</v>
      </c>
      <c r="M53" s="4"/>
      <c r="N53" s="4">
        <f t="shared" si="180"/>
        <v>58270200</v>
      </c>
      <c r="O53" s="4"/>
      <c r="P53" s="4">
        <f t="shared" ref="P53:P89" si="181">N53+O53</f>
        <v>58270200</v>
      </c>
      <c r="Q53" s="4">
        <v>5609900</v>
      </c>
      <c r="R53" s="4">
        <v>-4098100</v>
      </c>
      <c r="S53" s="4">
        <f t="shared" ref="S53:S85" si="182">Q53+R53</f>
        <v>1511800</v>
      </c>
      <c r="T53" s="4"/>
      <c r="U53" s="4">
        <f t="shared" ref="U53:U97" si="183">S53+T53</f>
        <v>1511800</v>
      </c>
      <c r="V53" s="4"/>
      <c r="W53" s="4">
        <f t="shared" ref="W53:W89" si="184">U53+V53</f>
        <v>1511800</v>
      </c>
      <c r="X53" s="4"/>
      <c r="Y53" s="4">
        <f>W53+X53</f>
        <v>1511800</v>
      </c>
      <c r="Z53" s="4"/>
      <c r="AA53" s="4">
        <f t="shared" ref="AA53:AA89" si="185">Y53+Z53</f>
        <v>1511800</v>
      </c>
      <c r="AB53" s="4"/>
      <c r="AC53" s="4">
        <f t="shared" ref="AC53:AC89" si="186">AA53+AB53</f>
        <v>1511800</v>
      </c>
    </row>
    <row r="54" spans="1:29" ht="51.75" customHeight="1" x14ac:dyDescent="0.25">
      <c r="A54" s="1"/>
      <c r="B54" s="2" t="s">
        <v>95</v>
      </c>
      <c r="C54" s="3" t="s">
        <v>96</v>
      </c>
      <c r="D54" s="4">
        <v>9747600</v>
      </c>
      <c r="E54" s="4"/>
      <c r="F54" s="4">
        <f t="shared" ref="F54:F89" si="187">D54+E54</f>
        <v>9747600</v>
      </c>
      <c r="G54" s="4"/>
      <c r="H54" s="4">
        <f t="shared" ref="H54:H89" si="188">F54+G54</f>
        <v>9747600</v>
      </c>
      <c r="I54" s="4"/>
      <c r="J54" s="4">
        <f t="shared" ref="J54:J89" si="189">H54+I54</f>
        <v>9747600</v>
      </c>
      <c r="K54" s="4"/>
      <c r="L54" s="4">
        <f>J54+K54</f>
        <v>9747600</v>
      </c>
      <c r="M54" s="4"/>
      <c r="N54" s="4">
        <f t="shared" si="180"/>
        <v>9747600</v>
      </c>
      <c r="O54" s="4"/>
      <c r="P54" s="4">
        <f t="shared" si="181"/>
        <v>9747600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</row>
    <row r="55" spans="1:29" ht="52.5" customHeight="1" x14ac:dyDescent="0.25">
      <c r="A55" s="1"/>
      <c r="B55" s="2" t="s">
        <v>192</v>
      </c>
      <c r="C55" s="3" t="s">
        <v>191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>
        <v>282030000</v>
      </c>
      <c r="S55" s="4">
        <f t="shared" si="182"/>
        <v>282030000</v>
      </c>
      <c r="T55" s="4"/>
      <c r="U55" s="4">
        <f t="shared" si="183"/>
        <v>282030000</v>
      </c>
      <c r="V55" s="4"/>
      <c r="W55" s="4">
        <f t="shared" si="184"/>
        <v>282030000</v>
      </c>
      <c r="X55" s="4"/>
      <c r="Y55" s="4">
        <f t="shared" ref="Y55:Y89" si="190">W55+X55</f>
        <v>282030000</v>
      </c>
      <c r="Z55" s="4"/>
      <c r="AA55" s="4">
        <f t="shared" si="185"/>
        <v>282030000</v>
      </c>
      <c r="AB55" s="4"/>
      <c r="AC55" s="4">
        <f t="shared" si="186"/>
        <v>282030000</v>
      </c>
    </row>
    <row r="56" spans="1:29" ht="82.5" customHeight="1" x14ac:dyDescent="0.25">
      <c r="A56" s="1"/>
      <c r="B56" s="2" t="s">
        <v>151</v>
      </c>
      <c r="C56" s="3" t="s">
        <v>152</v>
      </c>
      <c r="D56" s="4">
        <v>49387400</v>
      </c>
      <c r="E56" s="4"/>
      <c r="F56" s="4">
        <f t="shared" si="187"/>
        <v>49387400</v>
      </c>
      <c r="G56" s="4"/>
      <c r="H56" s="4">
        <f t="shared" si="188"/>
        <v>49387400</v>
      </c>
      <c r="I56" s="4"/>
      <c r="J56" s="4">
        <f t="shared" si="189"/>
        <v>49387400</v>
      </c>
      <c r="K56" s="4"/>
      <c r="L56" s="4">
        <f>J56+K56</f>
        <v>49387400</v>
      </c>
      <c r="M56" s="4"/>
      <c r="N56" s="4">
        <f t="shared" si="180"/>
        <v>49387400</v>
      </c>
      <c r="O56" s="4"/>
      <c r="P56" s="4">
        <f t="shared" si="181"/>
        <v>49387400</v>
      </c>
      <c r="Q56" s="4">
        <v>49387400</v>
      </c>
      <c r="R56" s="4"/>
      <c r="S56" s="4">
        <f t="shared" si="182"/>
        <v>49387400</v>
      </c>
      <c r="T56" s="4"/>
      <c r="U56" s="4">
        <f t="shared" si="183"/>
        <v>49387400</v>
      </c>
      <c r="V56" s="4"/>
      <c r="W56" s="4">
        <f t="shared" si="184"/>
        <v>49387400</v>
      </c>
      <c r="X56" s="4"/>
      <c r="Y56" s="4">
        <f t="shared" si="190"/>
        <v>49387400</v>
      </c>
      <c r="Z56" s="4"/>
      <c r="AA56" s="4">
        <f t="shared" si="185"/>
        <v>49387400</v>
      </c>
      <c r="AB56" s="4"/>
      <c r="AC56" s="4">
        <f t="shared" si="186"/>
        <v>49387400</v>
      </c>
    </row>
    <row r="57" spans="1:29" ht="82.5" customHeight="1" x14ac:dyDescent="0.25">
      <c r="A57" s="1"/>
      <c r="B57" s="2" t="s">
        <v>232</v>
      </c>
      <c r="C57" s="3" t="s">
        <v>233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>
        <v>605793700</v>
      </c>
      <c r="P57" s="4">
        <f t="shared" si="181"/>
        <v>605793700</v>
      </c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>
        <v>605793700</v>
      </c>
      <c r="AC57" s="4">
        <f t="shared" si="186"/>
        <v>605793700</v>
      </c>
    </row>
    <row r="58" spans="1:29" ht="115.5" customHeight="1" x14ac:dyDescent="0.25">
      <c r="A58" s="1"/>
      <c r="B58" s="2" t="s">
        <v>116</v>
      </c>
      <c r="C58" s="3" t="s">
        <v>115</v>
      </c>
      <c r="D58" s="4">
        <v>1491000</v>
      </c>
      <c r="E58" s="4"/>
      <c r="F58" s="4">
        <f t="shared" si="187"/>
        <v>1491000</v>
      </c>
      <c r="G58" s="4"/>
      <c r="H58" s="4">
        <f t="shared" si="188"/>
        <v>1491000</v>
      </c>
      <c r="I58" s="4"/>
      <c r="J58" s="4">
        <f t="shared" si="189"/>
        <v>1491000</v>
      </c>
      <c r="K58" s="4"/>
      <c r="L58" s="4">
        <f>J58+K58</f>
        <v>1491000</v>
      </c>
      <c r="M58" s="4"/>
      <c r="N58" s="4">
        <f t="shared" si="180"/>
        <v>1491000</v>
      </c>
      <c r="O58" s="4"/>
      <c r="P58" s="4">
        <f t="shared" si="181"/>
        <v>1491000</v>
      </c>
      <c r="Q58" s="4">
        <v>1491000</v>
      </c>
      <c r="R58" s="4"/>
      <c r="S58" s="4">
        <f t="shared" si="182"/>
        <v>1491000</v>
      </c>
      <c r="T58" s="4"/>
      <c r="U58" s="4">
        <f t="shared" si="183"/>
        <v>1491000</v>
      </c>
      <c r="V58" s="4"/>
      <c r="W58" s="4">
        <f t="shared" si="184"/>
        <v>1491000</v>
      </c>
      <c r="X58" s="4"/>
      <c r="Y58" s="4">
        <f t="shared" si="190"/>
        <v>1491000</v>
      </c>
      <c r="Z58" s="4"/>
      <c r="AA58" s="4">
        <f t="shared" si="185"/>
        <v>1491000</v>
      </c>
      <c r="AB58" s="4"/>
      <c r="AC58" s="4">
        <f t="shared" si="186"/>
        <v>1491000</v>
      </c>
    </row>
    <row r="59" spans="1:29" ht="51" hidden="1" customHeight="1" x14ac:dyDescent="0.25">
      <c r="A59" s="1"/>
      <c r="B59" s="2" t="s">
        <v>163</v>
      </c>
      <c r="C59" s="3" t="s">
        <v>164</v>
      </c>
      <c r="D59" s="4">
        <v>300000000</v>
      </c>
      <c r="E59" s="4"/>
      <c r="F59" s="4">
        <f t="shared" si="187"/>
        <v>300000000</v>
      </c>
      <c r="G59" s="4">
        <v>-300000000</v>
      </c>
      <c r="H59" s="4"/>
      <c r="I59" s="4"/>
      <c r="J59" s="4">
        <f t="shared" si="189"/>
        <v>0</v>
      </c>
      <c r="K59" s="4"/>
      <c r="L59" s="4"/>
      <c r="M59" s="4"/>
      <c r="N59" s="4">
        <f t="shared" ref="N59:N89" si="191">L59+M59</f>
        <v>0</v>
      </c>
      <c r="O59" s="4"/>
      <c r="P59" s="4">
        <f t="shared" si="181"/>
        <v>0</v>
      </c>
      <c r="Q59" s="4"/>
      <c r="R59" s="4"/>
      <c r="S59" s="4"/>
      <c r="T59" s="4"/>
      <c r="U59" s="4"/>
      <c r="V59" s="4"/>
      <c r="W59" s="4">
        <f t="shared" si="184"/>
        <v>0</v>
      </c>
      <c r="X59" s="4"/>
      <c r="Y59" s="4"/>
      <c r="Z59" s="4"/>
      <c r="AA59" s="4">
        <f t="shared" si="185"/>
        <v>0</v>
      </c>
      <c r="AB59" s="4"/>
      <c r="AC59" s="4">
        <f t="shared" si="186"/>
        <v>0</v>
      </c>
    </row>
    <row r="60" spans="1:29" ht="90" customHeight="1" x14ac:dyDescent="0.25">
      <c r="A60" s="1"/>
      <c r="B60" s="2" t="s">
        <v>170</v>
      </c>
      <c r="C60" s="3" t="s">
        <v>171</v>
      </c>
      <c r="D60" s="4"/>
      <c r="E60" s="4">
        <v>373148000</v>
      </c>
      <c r="F60" s="4">
        <f t="shared" si="187"/>
        <v>373148000</v>
      </c>
      <c r="G60" s="4"/>
      <c r="H60" s="4">
        <f t="shared" si="188"/>
        <v>373148000</v>
      </c>
      <c r="I60" s="4"/>
      <c r="J60" s="4">
        <f t="shared" si="189"/>
        <v>373148000</v>
      </c>
      <c r="K60" s="4"/>
      <c r="L60" s="4">
        <f>J60+K60</f>
        <v>373148000</v>
      </c>
      <c r="M60" s="4"/>
      <c r="N60" s="4">
        <f t="shared" si="191"/>
        <v>373148000</v>
      </c>
      <c r="O60" s="4"/>
      <c r="P60" s="4">
        <f t="shared" si="181"/>
        <v>373148000</v>
      </c>
      <c r="Q60" s="4"/>
      <c r="R60" s="4">
        <v>104350100</v>
      </c>
      <c r="S60" s="4">
        <f t="shared" si="182"/>
        <v>104350100</v>
      </c>
      <c r="T60" s="4"/>
      <c r="U60" s="4">
        <f t="shared" si="183"/>
        <v>104350100</v>
      </c>
      <c r="V60" s="4"/>
      <c r="W60" s="4">
        <f t="shared" si="184"/>
        <v>104350100</v>
      </c>
      <c r="X60" s="4"/>
      <c r="Y60" s="4">
        <f t="shared" si="190"/>
        <v>104350100</v>
      </c>
      <c r="Z60" s="4"/>
      <c r="AA60" s="4">
        <f t="shared" si="185"/>
        <v>104350100</v>
      </c>
      <c r="AB60" s="4"/>
      <c r="AC60" s="4">
        <f t="shared" si="186"/>
        <v>104350100</v>
      </c>
    </row>
    <row r="61" spans="1:29" ht="113.25" customHeight="1" x14ac:dyDescent="0.25">
      <c r="A61" s="1"/>
      <c r="B61" s="2" t="s">
        <v>117</v>
      </c>
      <c r="C61" s="3" t="s">
        <v>231</v>
      </c>
      <c r="D61" s="4">
        <v>14400000</v>
      </c>
      <c r="E61" s="4"/>
      <c r="F61" s="4">
        <f t="shared" si="187"/>
        <v>14400000</v>
      </c>
      <c r="G61" s="4"/>
      <c r="H61" s="4">
        <f t="shared" si="188"/>
        <v>14400000</v>
      </c>
      <c r="I61" s="4"/>
      <c r="J61" s="4">
        <f t="shared" si="189"/>
        <v>14400000</v>
      </c>
      <c r="K61" s="4"/>
      <c r="L61" s="4">
        <f>J61+K61</f>
        <v>14400000</v>
      </c>
      <c r="M61" s="4"/>
      <c r="N61" s="4">
        <f t="shared" si="191"/>
        <v>14400000</v>
      </c>
      <c r="O61" s="4"/>
      <c r="P61" s="4">
        <f t="shared" si="181"/>
        <v>14400000</v>
      </c>
      <c r="Q61" s="4">
        <v>14700000</v>
      </c>
      <c r="R61" s="4"/>
      <c r="S61" s="4">
        <f t="shared" si="182"/>
        <v>14700000</v>
      </c>
      <c r="T61" s="4"/>
      <c r="U61" s="4">
        <f t="shared" si="183"/>
        <v>14700000</v>
      </c>
      <c r="V61" s="4"/>
      <c r="W61" s="4">
        <f t="shared" si="184"/>
        <v>14700000</v>
      </c>
      <c r="X61" s="4"/>
      <c r="Y61" s="4">
        <f t="shared" si="190"/>
        <v>14700000</v>
      </c>
      <c r="Z61" s="4"/>
      <c r="AA61" s="4">
        <f t="shared" si="185"/>
        <v>14700000</v>
      </c>
      <c r="AB61" s="4"/>
      <c r="AC61" s="4">
        <f t="shared" si="186"/>
        <v>14700000</v>
      </c>
    </row>
    <row r="62" spans="1:29" ht="85.5" customHeight="1" x14ac:dyDescent="0.25">
      <c r="A62" s="1"/>
      <c r="B62" s="2" t="s">
        <v>172</v>
      </c>
      <c r="C62" s="3" t="s">
        <v>173</v>
      </c>
      <c r="D62" s="4"/>
      <c r="E62" s="4">
        <v>75179200</v>
      </c>
      <c r="F62" s="4">
        <f t="shared" si="187"/>
        <v>75179200</v>
      </c>
      <c r="G62" s="4"/>
      <c r="H62" s="4">
        <f t="shared" si="188"/>
        <v>75179200</v>
      </c>
      <c r="I62" s="4"/>
      <c r="J62" s="4">
        <f t="shared" si="189"/>
        <v>75179200</v>
      </c>
      <c r="K62" s="4"/>
      <c r="L62" s="4">
        <f>J62+K62</f>
        <v>75179200</v>
      </c>
      <c r="M62" s="4"/>
      <c r="N62" s="4">
        <f t="shared" si="191"/>
        <v>75179200</v>
      </c>
      <c r="O62" s="4">
        <v>1608900</v>
      </c>
      <c r="P62" s="4">
        <f t="shared" si="181"/>
        <v>76788100</v>
      </c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</row>
    <row r="63" spans="1:29" ht="53.25" customHeight="1" x14ac:dyDescent="0.25">
      <c r="A63" s="1"/>
      <c r="B63" s="2" t="s">
        <v>174</v>
      </c>
      <c r="C63" s="3" t="s">
        <v>175</v>
      </c>
      <c r="D63" s="4"/>
      <c r="E63" s="4">
        <v>41701400</v>
      </c>
      <c r="F63" s="4">
        <f t="shared" si="187"/>
        <v>41701400</v>
      </c>
      <c r="G63" s="4"/>
      <c r="H63" s="4">
        <f t="shared" si="188"/>
        <v>41701400</v>
      </c>
      <c r="I63" s="4"/>
      <c r="J63" s="4">
        <f t="shared" si="189"/>
        <v>41701400</v>
      </c>
      <c r="K63" s="4"/>
      <c r="L63" s="4">
        <f t="shared" ref="L63:L89" si="192">J63+K63</f>
        <v>41701400</v>
      </c>
      <c r="M63" s="4"/>
      <c r="N63" s="4">
        <f t="shared" si="191"/>
        <v>41701400</v>
      </c>
      <c r="O63" s="4"/>
      <c r="P63" s="4">
        <f t="shared" si="181"/>
        <v>41701400</v>
      </c>
      <c r="Q63" s="4"/>
      <c r="R63" s="4">
        <v>41701400</v>
      </c>
      <c r="S63" s="4">
        <f t="shared" si="182"/>
        <v>41701400</v>
      </c>
      <c r="T63" s="4"/>
      <c r="U63" s="4">
        <f t="shared" si="183"/>
        <v>41701400</v>
      </c>
      <c r="V63" s="4"/>
      <c r="W63" s="4">
        <f t="shared" si="184"/>
        <v>41701400</v>
      </c>
      <c r="X63" s="4"/>
      <c r="Y63" s="4">
        <f t="shared" si="190"/>
        <v>41701400</v>
      </c>
      <c r="Z63" s="4"/>
      <c r="AA63" s="4">
        <f t="shared" si="185"/>
        <v>41701400</v>
      </c>
      <c r="AB63" s="4"/>
      <c r="AC63" s="4">
        <f t="shared" si="186"/>
        <v>41701400</v>
      </c>
    </row>
    <row r="64" spans="1:29" ht="67.5" customHeight="1" x14ac:dyDescent="0.25">
      <c r="A64" s="1"/>
      <c r="B64" s="2" t="s">
        <v>118</v>
      </c>
      <c r="C64" s="3" t="s">
        <v>119</v>
      </c>
      <c r="D64" s="4">
        <v>13398300</v>
      </c>
      <c r="E64" s="4">
        <v>48200</v>
      </c>
      <c r="F64" s="4">
        <f t="shared" si="187"/>
        <v>13446500</v>
      </c>
      <c r="G64" s="4"/>
      <c r="H64" s="4">
        <f t="shared" si="188"/>
        <v>13446500</v>
      </c>
      <c r="I64" s="4"/>
      <c r="J64" s="4">
        <f t="shared" si="189"/>
        <v>13446500</v>
      </c>
      <c r="K64" s="4"/>
      <c r="L64" s="4">
        <f t="shared" si="192"/>
        <v>13446500</v>
      </c>
      <c r="M64" s="4"/>
      <c r="N64" s="4">
        <f t="shared" si="191"/>
        <v>13446500</v>
      </c>
      <c r="O64" s="4"/>
      <c r="P64" s="4">
        <f t="shared" si="181"/>
        <v>13446500</v>
      </c>
      <c r="Q64" s="4">
        <v>13398300</v>
      </c>
      <c r="R64" s="4">
        <v>48200</v>
      </c>
      <c r="S64" s="4">
        <f t="shared" si="182"/>
        <v>13446500</v>
      </c>
      <c r="T64" s="4"/>
      <c r="U64" s="4">
        <f t="shared" si="183"/>
        <v>13446500</v>
      </c>
      <c r="V64" s="4"/>
      <c r="W64" s="4">
        <f t="shared" si="184"/>
        <v>13446500</v>
      </c>
      <c r="X64" s="4"/>
      <c r="Y64" s="4">
        <f t="shared" si="190"/>
        <v>13446500</v>
      </c>
      <c r="Z64" s="4"/>
      <c r="AA64" s="4">
        <f t="shared" si="185"/>
        <v>13446500</v>
      </c>
      <c r="AB64" s="4"/>
      <c r="AC64" s="4">
        <f t="shared" si="186"/>
        <v>13446500</v>
      </c>
    </row>
    <row r="65" spans="1:32" ht="68.25" customHeight="1" x14ac:dyDescent="0.25">
      <c r="A65" s="1"/>
      <c r="B65" s="2" t="s">
        <v>120</v>
      </c>
      <c r="C65" s="3" t="s">
        <v>121</v>
      </c>
      <c r="D65" s="4">
        <v>10917000</v>
      </c>
      <c r="E65" s="4"/>
      <c r="F65" s="4">
        <f t="shared" si="187"/>
        <v>10917000</v>
      </c>
      <c r="G65" s="4"/>
      <c r="H65" s="4">
        <f t="shared" si="188"/>
        <v>10917000</v>
      </c>
      <c r="I65" s="4"/>
      <c r="J65" s="4">
        <f t="shared" si="189"/>
        <v>10917000</v>
      </c>
      <c r="K65" s="4"/>
      <c r="L65" s="4">
        <f>J65+K65</f>
        <v>10917000</v>
      </c>
      <c r="M65" s="4"/>
      <c r="N65" s="4">
        <f t="shared" si="191"/>
        <v>10917000</v>
      </c>
      <c r="O65" s="4"/>
      <c r="P65" s="4">
        <f t="shared" si="181"/>
        <v>10917000</v>
      </c>
      <c r="Q65" s="4">
        <v>7027200</v>
      </c>
      <c r="R65" s="4"/>
      <c r="S65" s="4">
        <f t="shared" si="182"/>
        <v>7027200</v>
      </c>
      <c r="T65" s="4"/>
      <c r="U65" s="4">
        <f t="shared" si="183"/>
        <v>7027200</v>
      </c>
      <c r="V65" s="4"/>
      <c r="W65" s="4">
        <f t="shared" si="184"/>
        <v>7027200</v>
      </c>
      <c r="X65" s="4"/>
      <c r="Y65" s="4">
        <f t="shared" si="190"/>
        <v>7027200</v>
      </c>
      <c r="Z65" s="4"/>
      <c r="AA65" s="4">
        <f t="shared" si="185"/>
        <v>7027200</v>
      </c>
      <c r="AB65" s="4"/>
      <c r="AC65" s="4">
        <f t="shared" si="186"/>
        <v>7027200</v>
      </c>
    </row>
    <row r="66" spans="1:32" ht="66" customHeight="1" x14ac:dyDescent="0.25">
      <c r="A66" s="1"/>
      <c r="B66" s="2" t="s">
        <v>122</v>
      </c>
      <c r="C66" s="3" t="s">
        <v>123</v>
      </c>
      <c r="D66" s="4">
        <v>29390600</v>
      </c>
      <c r="E66" s="4">
        <v>-29390600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>
        <v>22019000</v>
      </c>
      <c r="S66" s="4">
        <f t="shared" si="182"/>
        <v>22019000</v>
      </c>
      <c r="T66" s="4">
        <v>48</v>
      </c>
      <c r="U66" s="4">
        <f t="shared" si="183"/>
        <v>22019048</v>
      </c>
      <c r="V66" s="4"/>
      <c r="W66" s="4">
        <f t="shared" si="184"/>
        <v>22019048</v>
      </c>
      <c r="X66" s="4"/>
      <c r="Y66" s="4">
        <f t="shared" si="190"/>
        <v>22019048</v>
      </c>
      <c r="Z66" s="4">
        <v>-48</v>
      </c>
      <c r="AA66" s="4">
        <f t="shared" si="185"/>
        <v>22019000</v>
      </c>
      <c r="AB66" s="4"/>
      <c r="AC66" s="4">
        <f t="shared" si="186"/>
        <v>22019000</v>
      </c>
    </row>
    <row r="67" spans="1:32" ht="104.25" customHeight="1" x14ac:dyDescent="0.25">
      <c r="A67" s="1"/>
      <c r="B67" s="2" t="s">
        <v>202</v>
      </c>
      <c r="C67" s="3" t="s">
        <v>201</v>
      </c>
      <c r="D67" s="4"/>
      <c r="E67" s="4">
        <v>420680200</v>
      </c>
      <c r="F67" s="4">
        <f t="shared" si="187"/>
        <v>420680200</v>
      </c>
      <c r="G67" s="4"/>
      <c r="H67" s="4">
        <f t="shared" si="188"/>
        <v>420680200</v>
      </c>
      <c r="I67" s="4"/>
      <c r="J67" s="4">
        <f t="shared" si="189"/>
        <v>420680200</v>
      </c>
      <c r="K67" s="4"/>
      <c r="L67" s="4">
        <f t="shared" si="192"/>
        <v>420680200</v>
      </c>
      <c r="M67" s="4"/>
      <c r="N67" s="4">
        <f t="shared" si="191"/>
        <v>420680200</v>
      </c>
      <c r="O67" s="4"/>
      <c r="P67" s="4">
        <f t="shared" si="181"/>
        <v>420680200</v>
      </c>
      <c r="Q67" s="4"/>
      <c r="R67" s="4">
        <v>221990800</v>
      </c>
      <c r="S67" s="4">
        <f t="shared" si="182"/>
        <v>221990800</v>
      </c>
      <c r="T67" s="4"/>
      <c r="U67" s="4">
        <f t="shared" si="183"/>
        <v>221990800</v>
      </c>
      <c r="V67" s="4"/>
      <c r="W67" s="4">
        <f t="shared" si="184"/>
        <v>221990800</v>
      </c>
      <c r="X67" s="4"/>
      <c r="Y67" s="4">
        <f t="shared" si="190"/>
        <v>221990800</v>
      </c>
      <c r="Z67" s="4"/>
      <c r="AA67" s="4">
        <f t="shared" si="185"/>
        <v>221990800</v>
      </c>
      <c r="AB67" s="4"/>
      <c r="AC67" s="4">
        <f t="shared" si="186"/>
        <v>221990800</v>
      </c>
    </row>
    <row r="68" spans="1:32" ht="52.5" customHeight="1" x14ac:dyDescent="0.25">
      <c r="A68" s="1"/>
      <c r="B68" s="2" t="s">
        <v>203</v>
      </c>
      <c r="C68" s="3" t="s">
        <v>204</v>
      </c>
      <c r="D68" s="4"/>
      <c r="E68" s="4">
        <v>71492700</v>
      </c>
      <c r="F68" s="4">
        <f t="shared" si="187"/>
        <v>71492700</v>
      </c>
      <c r="G68" s="4"/>
      <c r="H68" s="4">
        <f t="shared" si="188"/>
        <v>71492700</v>
      </c>
      <c r="I68" s="4"/>
      <c r="J68" s="4">
        <f t="shared" si="189"/>
        <v>71492700</v>
      </c>
      <c r="K68" s="4"/>
      <c r="L68" s="4">
        <f t="shared" si="192"/>
        <v>71492700</v>
      </c>
      <c r="M68" s="4"/>
      <c r="N68" s="4">
        <f t="shared" si="191"/>
        <v>71492700</v>
      </c>
      <c r="O68" s="4"/>
      <c r="P68" s="4">
        <f t="shared" si="181"/>
        <v>71492700</v>
      </c>
      <c r="Q68" s="4"/>
      <c r="R68" s="4">
        <v>151791200</v>
      </c>
      <c r="S68" s="4">
        <f t="shared" si="182"/>
        <v>151791200</v>
      </c>
      <c r="T68" s="4"/>
      <c r="U68" s="4">
        <f t="shared" si="183"/>
        <v>151791200</v>
      </c>
      <c r="V68" s="4"/>
      <c r="W68" s="4">
        <f t="shared" si="184"/>
        <v>151791200</v>
      </c>
      <c r="X68" s="4"/>
      <c r="Y68" s="4">
        <f t="shared" si="190"/>
        <v>151791200</v>
      </c>
      <c r="Z68" s="4"/>
      <c r="AA68" s="4">
        <f t="shared" si="185"/>
        <v>151791200</v>
      </c>
      <c r="AB68" s="4"/>
      <c r="AC68" s="4">
        <f t="shared" si="186"/>
        <v>151791200</v>
      </c>
    </row>
    <row r="69" spans="1:32" ht="100.5" customHeight="1" x14ac:dyDescent="0.25">
      <c r="A69" s="1"/>
      <c r="B69" s="2" t="s">
        <v>168</v>
      </c>
      <c r="C69" s="3" t="s">
        <v>169</v>
      </c>
      <c r="D69" s="4">
        <v>0</v>
      </c>
      <c r="E69" s="4">
        <v>200054300</v>
      </c>
      <c r="F69" s="4">
        <f t="shared" si="187"/>
        <v>200054300</v>
      </c>
      <c r="G69" s="4"/>
      <c r="H69" s="4">
        <f t="shared" si="188"/>
        <v>200054300</v>
      </c>
      <c r="I69" s="4"/>
      <c r="J69" s="4">
        <f t="shared" si="189"/>
        <v>200054300</v>
      </c>
      <c r="K69" s="4"/>
      <c r="L69" s="4">
        <f t="shared" si="192"/>
        <v>200054300</v>
      </c>
      <c r="M69" s="4"/>
      <c r="N69" s="4">
        <f t="shared" si="191"/>
        <v>200054300</v>
      </c>
      <c r="O69" s="4"/>
      <c r="P69" s="4">
        <f t="shared" si="181"/>
        <v>200054300</v>
      </c>
      <c r="Q69" s="4">
        <v>0</v>
      </c>
      <c r="R69" s="4">
        <v>251855200</v>
      </c>
      <c r="S69" s="4">
        <f t="shared" si="182"/>
        <v>251855200</v>
      </c>
      <c r="T69" s="4"/>
      <c r="U69" s="4">
        <f t="shared" si="183"/>
        <v>251855200</v>
      </c>
      <c r="V69" s="4"/>
      <c r="W69" s="4">
        <f t="shared" si="184"/>
        <v>251855200</v>
      </c>
      <c r="X69" s="4"/>
      <c r="Y69" s="4">
        <f t="shared" si="190"/>
        <v>251855200</v>
      </c>
      <c r="Z69" s="4"/>
      <c r="AA69" s="4">
        <f t="shared" si="185"/>
        <v>251855200</v>
      </c>
      <c r="AB69" s="4"/>
      <c r="AC69" s="4">
        <f t="shared" si="186"/>
        <v>251855200</v>
      </c>
    </row>
    <row r="70" spans="1:32" ht="70.5" hidden="1" customHeight="1" x14ac:dyDescent="0.25">
      <c r="A70" s="1"/>
      <c r="B70" s="2" t="s">
        <v>124</v>
      </c>
      <c r="C70" s="3" t="s">
        <v>125</v>
      </c>
      <c r="D70" s="4">
        <v>5110500</v>
      </c>
      <c r="E70" s="4">
        <v>-5110500</v>
      </c>
      <c r="F70" s="4">
        <f t="shared" si="187"/>
        <v>0</v>
      </c>
      <c r="G70" s="4"/>
      <c r="H70" s="4"/>
      <c r="I70" s="4"/>
      <c r="J70" s="4">
        <f t="shared" si="189"/>
        <v>0</v>
      </c>
      <c r="K70" s="4"/>
      <c r="L70" s="4"/>
      <c r="M70" s="4"/>
      <c r="N70" s="4">
        <f t="shared" si="191"/>
        <v>0</v>
      </c>
      <c r="O70" s="4"/>
      <c r="P70" s="4">
        <f t="shared" si="181"/>
        <v>0</v>
      </c>
      <c r="Q70" s="4">
        <v>5110500</v>
      </c>
      <c r="R70" s="4">
        <v>-5110500</v>
      </c>
      <c r="S70" s="4">
        <f t="shared" si="182"/>
        <v>0</v>
      </c>
      <c r="T70" s="4"/>
      <c r="U70" s="4"/>
      <c r="V70" s="4"/>
      <c r="W70" s="4">
        <f t="shared" si="184"/>
        <v>0</v>
      </c>
      <c r="X70" s="4"/>
      <c r="Y70" s="4"/>
      <c r="Z70" s="4"/>
      <c r="AA70" s="4">
        <f t="shared" si="185"/>
        <v>0</v>
      </c>
      <c r="AB70" s="4"/>
      <c r="AC70" s="4">
        <f t="shared" si="186"/>
        <v>0</v>
      </c>
    </row>
    <row r="71" spans="1:32" ht="102.75" customHeight="1" x14ac:dyDescent="0.25">
      <c r="A71" s="1"/>
      <c r="B71" s="2" t="s">
        <v>126</v>
      </c>
      <c r="C71" s="3" t="s">
        <v>127</v>
      </c>
      <c r="D71" s="4">
        <v>111692000</v>
      </c>
      <c r="E71" s="4">
        <v>205100</v>
      </c>
      <c r="F71" s="4">
        <f t="shared" si="187"/>
        <v>111897100</v>
      </c>
      <c r="G71" s="4"/>
      <c r="H71" s="4">
        <f t="shared" si="188"/>
        <v>111897100</v>
      </c>
      <c r="I71" s="4"/>
      <c r="J71" s="4">
        <f t="shared" si="189"/>
        <v>111897100</v>
      </c>
      <c r="K71" s="4"/>
      <c r="L71" s="4">
        <f t="shared" si="192"/>
        <v>111897100</v>
      </c>
      <c r="M71" s="4"/>
      <c r="N71" s="4">
        <f t="shared" si="191"/>
        <v>111897100</v>
      </c>
      <c r="O71" s="4"/>
      <c r="P71" s="4">
        <f t="shared" si="181"/>
        <v>111897100</v>
      </c>
      <c r="Q71" s="4">
        <v>111692000</v>
      </c>
      <c r="R71" s="4">
        <v>205100</v>
      </c>
      <c r="S71" s="4">
        <f t="shared" si="182"/>
        <v>111897100</v>
      </c>
      <c r="T71" s="4"/>
      <c r="U71" s="4">
        <f t="shared" si="183"/>
        <v>111897100</v>
      </c>
      <c r="V71" s="4"/>
      <c r="W71" s="4">
        <f t="shared" si="184"/>
        <v>111897100</v>
      </c>
      <c r="X71" s="4"/>
      <c r="Y71" s="4">
        <f t="shared" si="190"/>
        <v>111897100</v>
      </c>
      <c r="Z71" s="4"/>
      <c r="AA71" s="4">
        <f t="shared" si="185"/>
        <v>111897100</v>
      </c>
      <c r="AB71" s="4"/>
      <c r="AC71" s="4">
        <f t="shared" si="186"/>
        <v>111897100</v>
      </c>
    </row>
    <row r="72" spans="1:32" ht="72.75" customHeight="1" x14ac:dyDescent="0.25">
      <c r="A72" s="1"/>
      <c r="B72" s="2" t="s">
        <v>153</v>
      </c>
      <c r="C72" s="3" t="s">
        <v>154</v>
      </c>
      <c r="D72" s="4">
        <v>11850600</v>
      </c>
      <c r="E72" s="4">
        <v>-377500</v>
      </c>
      <c r="F72" s="4">
        <f t="shared" si="187"/>
        <v>11473100</v>
      </c>
      <c r="G72" s="4"/>
      <c r="H72" s="4">
        <f t="shared" si="188"/>
        <v>11473100</v>
      </c>
      <c r="I72" s="4"/>
      <c r="J72" s="4">
        <f t="shared" si="189"/>
        <v>11473100</v>
      </c>
      <c r="K72" s="4"/>
      <c r="L72" s="4">
        <f t="shared" si="192"/>
        <v>11473100</v>
      </c>
      <c r="M72" s="4"/>
      <c r="N72" s="4">
        <f t="shared" si="191"/>
        <v>11473100</v>
      </c>
      <c r="O72" s="4"/>
      <c r="P72" s="4">
        <f t="shared" si="181"/>
        <v>11473100</v>
      </c>
      <c r="Q72" s="4">
        <v>11869800</v>
      </c>
      <c r="R72" s="4">
        <v>-387000</v>
      </c>
      <c r="S72" s="4">
        <f t="shared" si="182"/>
        <v>11482800</v>
      </c>
      <c r="T72" s="4"/>
      <c r="U72" s="4">
        <f t="shared" si="183"/>
        <v>11482800</v>
      </c>
      <c r="V72" s="4"/>
      <c r="W72" s="4">
        <f t="shared" si="184"/>
        <v>11482800</v>
      </c>
      <c r="X72" s="4"/>
      <c r="Y72" s="4">
        <f t="shared" si="190"/>
        <v>11482800</v>
      </c>
      <c r="Z72" s="4"/>
      <c r="AA72" s="4">
        <f t="shared" si="185"/>
        <v>11482800</v>
      </c>
      <c r="AB72" s="4"/>
      <c r="AC72" s="4">
        <f t="shared" si="186"/>
        <v>11482800</v>
      </c>
    </row>
    <row r="73" spans="1:32" ht="85.5" customHeight="1" x14ac:dyDescent="0.25">
      <c r="A73" s="1"/>
      <c r="B73" s="2" t="s">
        <v>234</v>
      </c>
      <c r="C73" s="3" t="s">
        <v>235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>
        <v>8047000</v>
      </c>
      <c r="P73" s="4">
        <f t="shared" si="181"/>
        <v>8047000</v>
      </c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>
        <v>8047000</v>
      </c>
      <c r="AC73" s="4">
        <f t="shared" si="186"/>
        <v>8047000</v>
      </c>
    </row>
    <row r="74" spans="1:32" ht="83.25" customHeight="1" x14ac:dyDescent="0.25">
      <c r="A74" s="1"/>
      <c r="B74" s="2" t="s">
        <v>236</v>
      </c>
      <c r="C74" s="3" t="s">
        <v>237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>
        <v>3321900</v>
      </c>
      <c r="P74" s="4">
        <f t="shared" si="181"/>
        <v>3321900</v>
      </c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>
        <v>3321900</v>
      </c>
      <c r="AC74" s="4">
        <f t="shared" si="186"/>
        <v>3321900</v>
      </c>
    </row>
    <row r="75" spans="1:32" ht="54" customHeight="1" x14ac:dyDescent="0.25">
      <c r="A75" s="1"/>
      <c r="B75" s="2" t="s">
        <v>238</v>
      </c>
      <c r="C75" s="3" t="s">
        <v>239</v>
      </c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>
        <v>8170000</v>
      </c>
      <c r="P75" s="4">
        <f t="shared" si="181"/>
        <v>8170000</v>
      </c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>
        <v>8170000</v>
      </c>
      <c r="AC75" s="4">
        <f t="shared" si="186"/>
        <v>8170000</v>
      </c>
    </row>
    <row r="76" spans="1:32" ht="35.25" customHeight="1" x14ac:dyDescent="0.25">
      <c r="A76" s="1"/>
      <c r="B76" s="2" t="s">
        <v>240</v>
      </c>
      <c r="C76" s="3" t="s">
        <v>241</v>
      </c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>
        <f>1226900+25097560+23267640</f>
        <v>49592100</v>
      </c>
      <c r="P76" s="4">
        <f t="shared" si="181"/>
        <v>49592100</v>
      </c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>
        <f>1226900+56334200</f>
        <v>57561100</v>
      </c>
      <c r="AC76" s="4">
        <f t="shared" si="186"/>
        <v>57561100</v>
      </c>
      <c r="AF76" s="32"/>
    </row>
    <row r="77" spans="1:32" ht="68.25" customHeight="1" x14ac:dyDescent="0.25">
      <c r="A77" s="1"/>
      <c r="B77" s="2" t="s">
        <v>146</v>
      </c>
      <c r="C77" s="3" t="s">
        <v>214</v>
      </c>
      <c r="D77" s="4">
        <v>245180800</v>
      </c>
      <c r="E77" s="4"/>
      <c r="F77" s="4">
        <f t="shared" si="187"/>
        <v>245180800</v>
      </c>
      <c r="G77" s="4"/>
      <c r="H77" s="4">
        <f t="shared" si="188"/>
        <v>245180800</v>
      </c>
      <c r="I77" s="4"/>
      <c r="J77" s="4">
        <f t="shared" si="189"/>
        <v>245180800</v>
      </c>
      <c r="K77" s="4"/>
      <c r="L77" s="4">
        <f t="shared" si="192"/>
        <v>245180800</v>
      </c>
      <c r="M77" s="4"/>
      <c r="N77" s="4">
        <f t="shared" si="191"/>
        <v>245180800</v>
      </c>
      <c r="O77" s="4"/>
      <c r="P77" s="4">
        <f t="shared" si="181"/>
        <v>245180800</v>
      </c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</row>
    <row r="78" spans="1:32" ht="100.5" customHeight="1" x14ac:dyDescent="0.25">
      <c r="A78" s="1"/>
      <c r="B78" s="2" t="s">
        <v>111</v>
      </c>
      <c r="C78" s="3" t="s">
        <v>112</v>
      </c>
      <c r="D78" s="4">
        <v>67600900</v>
      </c>
      <c r="E78" s="4">
        <v>55820800</v>
      </c>
      <c r="F78" s="4">
        <f t="shared" si="187"/>
        <v>123421700</v>
      </c>
      <c r="G78" s="4"/>
      <c r="H78" s="4">
        <f t="shared" si="188"/>
        <v>123421700</v>
      </c>
      <c r="I78" s="4"/>
      <c r="J78" s="4">
        <f t="shared" si="189"/>
        <v>123421700</v>
      </c>
      <c r="K78" s="4"/>
      <c r="L78" s="4">
        <f t="shared" si="192"/>
        <v>123421700</v>
      </c>
      <c r="M78" s="4"/>
      <c r="N78" s="4">
        <f t="shared" si="191"/>
        <v>123421700</v>
      </c>
      <c r="O78" s="4">
        <v>-26692200</v>
      </c>
      <c r="P78" s="4">
        <f t="shared" si="181"/>
        <v>96729500</v>
      </c>
      <c r="Q78" s="4">
        <v>42799400</v>
      </c>
      <c r="R78" s="4">
        <v>72408100</v>
      </c>
      <c r="S78" s="4">
        <f t="shared" si="182"/>
        <v>115207500</v>
      </c>
      <c r="T78" s="4"/>
      <c r="U78" s="4">
        <f t="shared" si="183"/>
        <v>115207500</v>
      </c>
      <c r="V78" s="4"/>
      <c r="W78" s="4">
        <f t="shared" si="184"/>
        <v>115207500</v>
      </c>
      <c r="X78" s="4"/>
      <c r="Y78" s="4">
        <f t="shared" si="190"/>
        <v>115207500</v>
      </c>
      <c r="Z78" s="4"/>
      <c r="AA78" s="4">
        <f t="shared" si="185"/>
        <v>115207500</v>
      </c>
      <c r="AB78" s="4">
        <v>740300</v>
      </c>
      <c r="AC78" s="4">
        <f t="shared" si="186"/>
        <v>115947800</v>
      </c>
    </row>
    <row r="79" spans="1:32" ht="66.75" customHeight="1" x14ac:dyDescent="0.25">
      <c r="A79" s="1"/>
      <c r="B79" s="2" t="s">
        <v>78</v>
      </c>
      <c r="C79" s="3" t="s">
        <v>79</v>
      </c>
      <c r="D79" s="4">
        <v>86407900</v>
      </c>
      <c r="E79" s="4">
        <v>-7816200</v>
      </c>
      <c r="F79" s="4">
        <f t="shared" si="187"/>
        <v>78591700</v>
      </c>
      <c r="G79" s="4"/>
      <c r="H79" s="4">
        <f t="shared" si="188"/>
        <v>78591700</v>
      </c>
      <c r="I79" s="4"/>
      <c r="J79" s="4">
        <f t="shared" si="189"/>
        <v>78591700</v>
      </c>
      <c r="K79" s="4"/>
      <c r="L79" s="4">
        <f t="shared" si="192"/>
        <v>78591700</v>
      </c>
      <c r="M79" s="4"/>
      <c r="N79" s="4">
        <f t="shared" si="191"/>
        <v>78591700</v>
      </c>
      <c r="O79" s="4"/>
      <c r="P79" s="4">
        <f t="shared" si="181"/>
        <v>78591700</v>
      </c>
      <c r="Q79" s="4">
        <v>86407900</v>
      </c>
      <c r="R79" s="4">
        <v>-7840700</v>
      </c>
      <c r="S79" s="4">
        <f t="shared" si="182"/>
        <v>78567200</v>
      </c>
      <c r="T79" s="4"/>
      <c r="U79" s="4">
        <f t="shared" si="183"/>
        <v>78567200</v>
      </c>
      <c r="V79" s="4"/>
      <c r="W79" s="4">
        <f t="shared" si="184"/>
        <v>78567200</v>
      </c>
      <c r="X79" s="4"/>
      <c r="Y79" s="4">
        <f t="shared" si="190"/>
        <v>78567200</v>
      </c>
      <c r="Z79" s="4"/>
      <c r="AA79" s="4">
        <f t="shared" si="185"/>
        <v>78567200</v>
      </c>
      <c r="AB79" s="4"/>
      <c r="AC79" s="4">
        <f t="shared" si="186"/>
        <v>78567200</v>
      </c>
    </row>
    <row r="80" spans="1:32" ht="52.5" customHeight="1" x14ac:dyDescent="0.25">
      <c r="A80" s="1"/>
      <c r="B80" s="2" t="s">
        <v>83</v>
      </c>
      <c r="C80" s="3" t="s">
        <v>80</v>
      </c>
      <c r="D80" s="4">
        <v>148061800</v>
      </c>
      <c r="E80" s="4"/>
      <c r="F80" s="4">
        <f t="shared" si="187"/>
        <v>148061800</v>
      </c>
      <c r="G80" s="4"/>
      <c r="H80" s="4">
        <f t="shared" si="188"/>
        <v>148061800</v>
      </c>
      <c r="I80" s="4"/>
      <c r="J80" s="4">
        <f t="shared" si="189"/>
        <v>148061800</v>
      </c>
      <c r="K80" s="4"/>
      <c r="L80" s="4">
        <f t="shared" si="192"/>
        <v>148061800</v>
      </c>
      <c r="M80" s="4"/>
      <c r="N80" s="4">
        <f t="shared" si="191"/>
        <v>148061800</v>
      </c>
      <c r="O80" s="4"/>
      <c r="P80" s="4">
        <f t="shared" si="181"/>
        <v>148061800</v>
      </c>
      <c r="Q80" s="4">
        <v>148061800</v>
      </c>
      <c r="R80" s="4"/>
      <c r="S80" s="4">
        <f t="shared" si="182"/>
        <v>148061800</v>
      </c>
      <c r="T80" s="4"/>
      <c r="U80" s="4">
        <f t="shared" si="183"/>
        <v>148061800</v>
      </c>
      <c r="V80" s="4"/>
      <c r="W80" s="4">
        <f t="shared" si="184"/>
        <v>148061800</v>
      </c>
      <c r="X80" s="4"/>
      <c r="Y80" s="4">
        <f t="shared" si="190"/>
        <v>148061800</v>
      </c>
      <c r="Z80" s="4"/>
      <c r="AA80" s="4">
        <f t="shared" si="185"/>
        <v>148061800</v>
      </c>
      <c r="AB80" s="4"/>
      <c r="AC80" s="4">
        <f t="shared" si="186"/>
        <v>148061800</v>
      </c>
    </row>
    <row r="81" spans="1:30" ht="66.75" customHeight="1" x14ac:dyDescent="0.25">
      <c r="A81" s="1"/>
      <c r="B81" s="2" t="s">
        <v>85</v>
      </c>
      <c r="C81" s="3" t="s">
        <v>84</v>
      </c>
      <c r="D81" s="4">
        <v>138219400</v>
      </c>
      <c r="E81" s="4">
        <v>-4259700</v>
      </c>
      <c r="F81" s="4">
        <f t="shared" si="187"/>
        <v>133959700</v>
      </c>
      <c r="G81" s="4"/>
      <c r="H81" s="4">
        <f t="shared" si="188"/>
        <v>133959700</v>
      </c>
      <c r="I81" s="4"/>
      <c r="J81" s="4">
        <f t="shared" si="189"/>
        <v>133959700</v>
      </c>
      <c r="K81" s="4"/>
      <c r="L81" s="4">
        <f t="shared" si="192"/>
        <v>133959700</v>
      </c>
      <c r="M81" s="4"/>
      <c r="N81" s="4">
        <f t="shared" si="191"/>
        <v>133959700</v>
      </c>
      <c r="O81" s="4"/>
      <c r="P81" s="4">
        <f t="shared" si="181"/>
        <v>133959700</v>
      </c>
      <c r="Q81" s="4">
        <v>138219400</v>
      </c>
      <c r="R81" s="4">
        <v>-9986900</v>
      </c>
      <c r="S81" s="4">
        <f t="shared" si="182"/>
        <v>128232500</v>
      </c>
      <c r="T81" s="4"/>
      <c r="U81" s="4">
        <f t="shared" si="183"/>
        <v>128232500</v>
      </c>
      <c r="V81" s="4"/>
      <c r="W81" s="4">
        <f t="shared" si="184"/>
        <v>128232500</v>
      </c>
      <c r="X81" s="4"/>
      <c r="Y81" s="4">
        <f t="shared" si="190"/>
        <v>128232500</v>
      </c>
      <c r="Z81" s="4"/>
      <c r="AA81" s="4">
        <f t="shared" si="185"/>
        <v>128232500</v>
      </c>
      <c r="AB81" s="4"/>
      <c r="AC81" s="4">
        <f t="shared" si="186"/>
        <v>128232500</v>
      </c>
    </row>
    <row r="82" spans="1:30" ht="69" customHeight="1" x14ac:dyDescent="0.25">
      <c r="A82" s="1"/>
      <c r="B82" s="2" t="s">
        <v>176</v>
      </c>
      <c r="C82" s="3" t="s">
        <v>219</v>
      </c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>
        <v>20112200</v>
      </c>
      <c r="S82" s="4">
        <f t="shared" si="182"/>
        <v>20112200</v>
      </c>
      <c r="T82" s="4"/>
      <c r="U82" s="4">
        <f t="shared" si="183"/>
        <v>20112200</v>
      </c>
      <c r="V82" s="4"/>
      <c r="W82" s="4">
        <f t="shared" si="184"/>
        <v>20112200</v>
      </c>
      <c r="X82" s="4"/>
      <c r="Y82" s="4">
        <f t="shared" si="190"/>
        <v>20112200</v>
      </c>
      <c r="Z82" s="4"/>
      <c r="AA82" s="4">
        <f t="shared" si="185"/>
        <v>20112200</v>
      </c>
      <c r="AB82" s="4"/>
      <c r="AC82" s="4">
        <f t="shared" si="186"/>
        <v>20112200</v>
      </c>
    </row>
    <row r="83" spans="1:30" ht="51.75" customHeight="1" x14ac:dyDescent="0.25">
      <c r="A83" s="1"/>
      <c r="B83" s="2" t="s">
        <v>86</v>
      </c>
      <c r="C83" s="3" t="s">
        <v>215</v>
      </c>
      <c r="D83" s="4">
        <f>8929200+462100</f>
        <v>9391300</v>
      </c>
      <c r="E83" s="4">
        <v>0</v>
      </c>
      <c r="F83" s="4">
        <f t="shared" si="187"/>
        <v>9391300</v>
      </c>
      <c r="G83" s="4"/>
      <c r="H83" s="4">
        <f t="shared" si="188"/>
        <v>9391300</v>
      </c>
      <c r="I83" s="4"/>
      <c r="J83" s="4">
        <f t="shared" si="189"/>
        <v>9391300</v>
      </c>
      <c r="K83" s="4"/>
      <c r="L83" s="4">
        <f t="shared" si="192"/>
        <v>9391300</v>
      </c>
      <c r="M83" s="4"/>
      <c r="N83" s="4">
        <f t="shared" si="191"/>
        <v>9391300</v>
      </c>
      <c r="O83" s="4"/>
      <c r="P83" s="4">
        <f t="shared" si="181"/>
        <v>9391300</v>
      </c>
      <c r="Q83" s="4">
        <f>9552500+484000</f>
        <v>10036500</v>
      </c>
      <c r="R83" s="4">
        <v>0</v>
      </c>
      <c r="S83" s="4">
        <f t="shared" si="182"/>
        <v>10036500</v>
      </c>
      <c r="T83" s="4"/>
      <c r="U83" s="4">
        <f t="shared" si="183"/>
        <v>10036500</v>
      </c>
      <c r="V83" s="4"/>
      <c r="W83" s="4">
        <f t="shared" si="184"/>
        <v>10036500</v>
      </c>
      <c r="X83" s="4"/>
      <c r="Y83" s="4">
        <f t="shared" si="190"/>
        <v>10036500</v>
      </c>
      <c r="Z83" s="4"/>
      <c r="AA83" s="4">
        <f t="shared" si="185"/>
        <v>10036500</v>
      </c>
      <c r="AB83" s="4"/>
      <c r="AC83" s="4">
        <f t="shared" si="186"/>
        <v>10036500</v>
      </c>
    </row>
    <row r="84" spans="1:30" ht="54.75" customHeight="1" x14ac:dyDescent="0.25">
      <c r="A84" s="1"/>
      <c r="B84" s="2" t="s">
        <v>87</v>
      </c>
      <c r="C84" s="3" t="s">
        <v>88</v>
      </c>
      <c r="D84" s="4">
        <v>2907000</v>
      </c>
      <c r="E84" s="4">
        <v>19866000</v>
      </c>
      <c r="F84" s="4">
        <f t="shared" si="187"/>
        <v>22773000</v>
      </c>
      <c r="G84" s="4"/>
      <c r="H84" s="4">
        <f t="shared" si="188"/>
        <v>22773000</v>
      </c>
      <c r="I84" s="4"/>
      <c r="J84" s="4">
        <f t="shared" si="189"/>
        <v>22773000</v>
      </c>
      <c r="K84" s="4"/>
      <c r="L84" s="4">
        <f t="shared" si="192"/>
        <v>22773000</v>
      </c>
      <c r="M84" s="4"/>
      <c r="N84" s="4">
        <f t="shared" si="191"/>
        <v>22773000</v>
      </c>
      <c r="O84" s="4"/>
      <c r="P84" s="4">
        <f t="shared" si="181"/>
        <v>22773000</v>
      </c>
      <c r="Q84" s="4">
        <v>2473000</v>
      </c>
      <c r="R84" s="4"/>
      <c r="S84" s="4">
        <f t="shared" si="182"/>
        <v>2473000</v>
      </c>
      <c r="T84" s="4"/>
      <c r="U84" s="4">
        <f t="shared" si="183"/>
        <v>2473000</v>
      </c>
      <c r="V84" s="4"/>
      <c r="W84" s="4">
        <f t="shared" si="184"/>
        <v>2473000</v>
      </c>
      <c r="X84" s="4"/>
      <c r="Y84" s="4">
        <f t="shared" si="190"/>
        <v>2473000</v>
      </c>
      <c r="Z84" s="4"/>
      <c r="AA84" s="4">
        <f t="shared" si="185"/>
        <v>2473000</v>
      </c>
      <c r="AB84" s="4"/>
      <c r="AC84" s="4">
        <f t="shared" si="186"/>
        <v>2473000</v>
      </c>
    </row>
    <row r="85" spans="1:30" ht="72.75" customHeight="1" x14ac:dyDescent="0.25">
      <c r="A85" s="1"/>
      <c r="B85" s="2" t="s">
        <v>113</v>
      </c>
      <c r="C85" s="3" t="s">
        <v>114</v>
      </c>
      <c r="D85" s="4">
        <f>181524900</f>
        <v>181524900</v>
      </c>
      <c r="E85" s="4">
        <v>-181524900</v>
      </c>
      <c r="F85" s="4">
        <f t="shared" si="187"/>
        <v>0</v>
      </c>
      <c r="G85" s="4">
        <v>300000000</v>
      </c>
      <c r="H85" s="4">
        <f t="shared" si="188"/>
        <v>300000000</v>
      </c>
      <c r="I85" s="4"/>
      <c r="J85" s="4">
        <f t="shared" si="189"/>
        <v>300000000</v>
      </c>
      <c r="K85" s="4"/>
      <c r="L85" s="4">
        <f t="shared" si="192"/>
        <v>300000000</v>
      </c>
      <c r="M85" s="4"/>
      <c r="N85" s="4">
        <f t="shared" si="191"/>
        <v>300000000</v>
      </c>
      <c r="O85" s="4"/>
      <c r="P85" s="4">
        <f t="shared" si="181"/>
        <v>300000000</v>
      </c>
      <c r="Q85" s="4"/>
      <c r="R85" s="4"/>
      <c r="S85" s="4">
        <f t="shared" si="182"/>
        <v>0</v>
      </c>
      <c r="T85" s="4"/>
      <c r="U85" s="4"/>
      <c r="V85" s="4"/>
      <c r="W85" s="4"/>
      <c r="X85" s="4"/>
      <c r="Y85" s="4"/>
      <c r="Z85" s="4"/>
      <c r="AA85" s="4"/>
      <c r="AB85" s="4"/>
      <c r="AC85" s="4"/>
    </row>
    <row r="86" spans="1:30" ht="26.25" hidden="1" customHeight="1" x14ac:dyDescent="0.25">
      <c r="A86" s="1"/>
      <c r="B86" s="2" t="s">
        <v>89</v>
      </c>
      <c r="C86" s="3" t="s">
        <v>90</v>
      </c>
      <c r="D86" s="4">
        <f>64054200+58270200</f>
        <v>122324400</v>
      </c>
      <c r="E86" s="4">
        <v>-64054200</v>
      </c>
      <c r="F86" s="4">
        <f t="shared" si="187"/>
        <v>58270200</v>
      </c>
      <c r="G86" s="4"/>
      <c r="H86" s="4">
        <f t="shared" si="188"/>
        <v>58270200</v>
      </c>
      <c r="I86" s="4">
        <v>-58270200</v>
      </c>
      <c r="J86" s="4">
        <f t="shared" si="189"/>
        <v>0</v>
      </c>
      <c r="K86" s="4"/>
      <c r="L86" s="4">
        <f t="shared" si="192"/>
        <v>0</v>
      </c>
      <c r="M86" s="4"/>
      <c r="N86" s="4">
        <f t="shared" si="191"/>
        <v>0</v>
      </c>
      <c r="O86" s="4"/>
      <c r="P86" s="4">
        <f t="shared" si="181"/>
        <v>0</v>
      </c>
      <c r="Q86" s="4">
        <v>74861300</v>
      </c>
      <c r="R86" s="4">
        <v>-74861300</v>
      </c>
      <c r="S86" s="4"/>
      <c r="T86" s="4"/>
      <c r="U86" s="4"/>
      <c r="V86" s="4"/>
      <c r="W86" s="4">
        <f t="shared" si="184"/>
        <v>0</v>
      </c>
      <c r="X86" s="4"/>
      <c r="Y86" s="4">
        <f t="shared" si="190"/>
        <v>0</v>
      </c>
      <c r="Z86" s="4"/>
      <c r="AA86" s="4">
        <f t="shared" si="185"/>
        <v>0</v>
      </c>
      <c r="AB86" s="4"/>
      <c r="AC86" s="4">
        <f t="shared" si="186"/>
        <v>0</v>
      </c>
    </row>
    <row r="87" spans="1:30" ht="121.5" customHeight="1" x14ac:dyDescent="0.25">
      <c r="A87" s="1"/>
      <c r="B87" s="2" t="s">
        <v>205</v>
      </c>
      <c r="C87" s="3" t="s">
        <v>206</v>
      </c>
      <c r="D87" s="4"/>
      <c r="E87" s="4">
        <v>113341200</v>
      </c>
      <c r="F87" s="4">
        <f t="shared" si="187"/>
        <v>113341200</v>
      </c>
      <c r="G87" s="4"/>
      <c r="H87" s="4">
        <f t="shared" si="188"/>
        <v>113341200</v>
      </c>
      <c r="I87" s="4"/>
      <c r="J87" s="4">
        <f t="shared" si="189"/>
        <v>113341200</v>
      </c>
      <c r="K87" s="4"/>
      <c r="L87" s="4">
        <f t="shared" si="192"/>
        <v>113341200</v>
      </c>
      <c r="M87" s="4"/>
      <c r="N87" s="4">
        <f t="shared" si="191"/>
        <v>113341200</v>
      </c>
      <c r="O87" s="4"/>
      <c r="P87" s="4">
        <f t="shared" si="181"/>
        <v>113341200</v>
      </c>
      <c r="Q87" s="4"/>
      <c r="R87" s="4">
        <v>136658800</v>
      </c>
      <c r="S87" s="4">
        <f>Q87+R87</f>
        <v>136658800</v>
      </c>
      <c r="T87" s="4"/>
      <c r="U87" s="4">
        <f t="shared" si="183"/>
        <v>136658800</v>
      </c>
      <c r="V87" s="4"/>
      <c r="W87" s="4">
        <f t="shared" si="184"/>
        <v>136658800</v>
      </c>
      <c r="X87" s="4"/>
      <c r="Y87" s="4">
        <f t="shared" si="190"/>
        <v>136658800</v>
      </c>
      <c r="Z87" s="4"/>
      <c r="AA87" s="4">
        <f t="shared" si="185"/>
        <v>136658800</v>
      </c>
      <c r="AB87" s="4"/>
      <c r="AC87" s="4">
        <f t="shared" si="186"/>
        <v>136658800</v>
      </c>
    </row>
    <row r="88" spans="1:30" ht="138.75" customHeight="1" x14ac:dyDescent="0.25">
      <c r="A88" s="1"/>
      <c r="B88" s="2" t="s">
        <v>187</v>
      </c>
      <c r="C88" s="3" t="s">
        <v>188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>
        <v>1301538700</v>
      </c>
      <c r="S88" s="4">
        <f>Q88+R88</f>
        <v>1301538700</v>
      </c>
      <c r="T88" s="4"/>
      <c r="U88" s="4">
        <f t="shared" si="183"/>
        <v>1301538700</v>
      </c>
      <c r="V88" s="4"/>
      <c r="W88" s="4">
        <f t="shared" si="184"/>
        <v>1301538700</v>
      </c>
      <c r="X88" s="4"/>
      <c r="Y88" s="4">
        <f t="shared" si="190"/>
        <v>1301538700</v>
      </c>
      <c r="Z88" s="4"/>
      <c r="AA88" s="4">
        <f t="shared" si="185"/>
        <v>1301538700</v>
      </c>
      <c r="AB88" s="4"/>
      <c r="AC88" s="4">
        <f t="shared" si="186"/>
        <v>1301538700</v>
      </c>
    </row>
    <row r="89" spans="1:30" ht="90.75" customHeight="1" x14ac:dyDescent="0.25">
      <c r="A89" s="1"/>
      <c r="B89" s="2" t="s">
        <v>186</v>
      </c>
      <c r="C89" s="3" t="s">
        <v>220</v>
      </c>
      <c r="D89" s="4"/>
      <c r="E89" s="4">
        <f>205125000+64054200</f>
        <v>269179200</v>
      </c>
      <c r="F89" s="4">
        <f t="shared" si="187"/>
        <v>269179200</v>
      </c>
      <c r="G89" s="4"/>
      <c r="H89" s="4">
        <f t="shared" si="188"/>
        <v>269179200</v>
      </c>
      <c r="I89" s="4"/>
      <c r="J89" s="4">
        <f t="shared" si="189"/>
        <v>269179200</v>
      </c>
      <c r="K89" s="4"/>
      <c r="L89" s="4">
        <f t="shared" si="192"/>
        <v>269179200</v>
      </c>
      <c r="M89" s="4"/>
      <c r="N89" s="4">
        <f t="shared" si="191"/>
        <v>269179200</v>
      </c>
      <c r="O89" s="4"/>
      <c r="P89" s="4">
        <f t="shared" si="181"/>
        <v>269179200</v>
      </c>
      <c r="Q89" s="4"/>
      <c r="R89" s="4">
        <f>213345900+74861300</f>
        <v>288207200</v>
      </c>
      <c r="S89" s="4">
        <f>Q89+R89</f>
        <v>288207200</v>
      </c>
      <c r="T89" s="4"/>
      <c r="U89" s="4">
        <f t="shared" si="183"/>
        <v>288207200</v>
      </c>
      <c r="V89" s="4"/>
      <c r="W89" s="4">
        <f t="shared" si="184"/>
        <v>288207200</v>
      </c>
      <c r="X89" s="4"/>
      <c r="Y89" s="4">
        <f t="shared" si="190"/>
        <v>288207200</v>
      </c>
      <c r="Z89" s="4"/>
      <c r="AA89" s="4">
        <f t="shared" si="185"/>
        <v>288207200</v>
      </c>
      <c r="AB89" s="4"/>
      <c r="AC89" s="4">
        <f t="shared" si="186"/>
        <v>288207200</v>
      </c>
    </row>
    <row r="90" spans="1:30" ht="35.25" customHeight="1" x14ac:dyDescent="0.25">
      <c r="A90" s="1"/>
      <c r="B90" s="10" t="s">
        <v>99</v>
      </c>
      <c r="C90" s="10" t="s">
        <v>72</v>
      </c>
      <c r="D90" s="11">
        <f>SUM(D91:D110)</f>
        <v>3038356100</v>
      </c>
      <c r="E90" s="11">
        <f t="shared" ref="E90:R90" si="193">SUM(E91:E110)</f>
        <v>50020500</v>
      </c>
      <c r="F90" s="11">
        <f>SUM(F91:F110)</f>
        <v>3088376600</v>
      </c>
      <c r="G90" s="11">
        <f t="shared" ref="G90" si="194">SUM(G91:G110)</f>
        <v>0</v>
      </c>
      <c r="H90" s="11">
        <f>SUM(H91:H110)</f>
        <v>3088376600</v>
      </c>
      <c r="I90" s="11">
        <f t="shared" ref="I90:K90" si="195">SUM(I91:I110)</f>
        <v>0</v>
      </c>
      <c r="J90" s="11">
        <f t="shared" si="195"/>
        <v>3088376600</v>
      </c>
      <c r="K90" s="11">
        <f t="shared" si="195"/>
        <v>0</v>
      </c>
      <c r="L90" s="11">
        <f>SUM(L91:L110)</f>
        <v>3088376600</v>
      </c>
      <c r="M90" s="11">
        <f t="shared" ref="M90" si="196">SUM(M91:M110)</f>
        <v>0</v>
      </c>
      <c r="N90" s="11">
        <f>SUM(N91:N110)</f>
        <v>3088376600</v>
      </c>
      <c r="O90" s="11">
        <f t="shared" ref="O90:P90" si="197">SUM(O91:O110)</f>
        <v>0</v>
      </c>
      <c r="P90" s="11">
        <f t="shared" si="197"/>
        <v>3088376600</v>
      </c>
      <c r="Q90" s="11">
        <f t="shared" si="193"/>
        <v>3082029800</v>
      </c>
      <c r="R90" s="11">
        <f t="shared" si="193"/>
        <v>36209500</v>
      </c>
      <c r="S90" s="11">
        <f>SUM(S91:S110)</f>
        <v>3118239300</v>
      </c>
      <c r="T90" s="11">
        <f t="shared" ref="T90:AD90" si="198">SUM(T91:T110)</f>
        <v>0</v>
      </c>
      <c r="U90" s="11">
        <f t="shared" si="198"/>
        <v>3118239300</v>
      </c>
      <c r="V90" s="11">
        <f t="shared" si="198"/>
        <v>0</v>
      </c>
      <c r="W90" s="11">
        <f t="shared" si="198"/>
        <v>3118239300</v>
      </c>
      <c r="X90" s="11">
        <f t="shared" si="198"/>
        <v>0</v>
      </c>
      <c r="Y90" s="11">
        <f>SUM(Y91:Y110)</f>
        <v>3118239300</v>
      </c>
      <c r="Z90" s="11">
        <f t="shared" ref="Z90" si="199">SUM(Z91:Z110)</f>
        <v>0</v>
      </c>
      <c r="AA90" s="11">
        <f>SUM(AA91:AA110)</f>
        <v>3118239300</v>
      </c>
      <c r="AB90" s="11">
        <f t="shared" ref="AB90:AC90" si="200">SUM(AB91:AB110)</f>
        <v>0</v>
      </c>
      <c r="AC90" s="11">
        <f t="shared" si="200"/>
        <v>3118239300</v>
      </c>
      <c r="AD90" s="25">
        <f t="shared" si="198"/>
        <v>0</v>
      </c>
    </row>
    <row r="91" spans="1:30" ht="66" customHeight="1" x14ac:dyDescent="0.25">
      <c r="A91" s="1"/>
      <c r="B91" s="2" t="s">
        <v>101</v>
      </c>
      <c r="C91" s="3" t="s">
        <v>102</v>
      </c>
      <c r="D91" s="4">
        <v>13807600</v>
      </c>
      <c r="E91" s="4"/>
      <c r="F91" s="4">
        <f>D91+E91</f>
        <v>13807600</v>
      </c>
      <c r="G91" s="4"/>
      <c r="H91" s="4">
        <f>F91+G91</f>
        <v>13807600</v>
      </c>
      <c r="I91" s="4"/>
      <c r="J91" s="4">
        <f>H91+I91</f>
        <v>13807600</v>
      </c>
      <c r="K91" s="4"/>
      <c r="L91" s="4">
        <f>J91+K91</f>
        <v>13807600</v>
      </c>
      <c r="M91" s="4"/>
      <c r="N91" s="4">
        <f>L91+M91</f>
        <v>13807600</v>
      </c>
      <c r="O91" s="4"/>
      <c r="P91" s="4">
        <f>N91+O91</f>
        <v>13807600</v>
      </c>
      <c r="Q91" s="4">
        <v>14284200</v>
      </c>
      <c r="R91" s="4"/>
      <c r="S91" s="4">
        <f t="shared" ref="S91:S109" si="201">Q91+R91</f>
        <v>14284200</v>
      </c>
      <c r="T91" s="4"/>
      <c r="U91" s="4">
        <f>S91+T91</f>
        <v>14284200</v>
      </c>
      <c r="V91" s="4"/>
      <c r="W91" s="4">
        <f>U91+V91</f>
        <v>14284200</v>
      </c>
      <c r="X91" s="4"/>
      <c r="Y91" s="4">
        <f>W91+X91</f>
        <v>14284200</v>
      </c>
      <c r="Z91" s="4"/>
      <c r="AA91" s="4">
        <f>Y91+Z91</f>
        <v>14284200</v>
      </c>
      <c r="AB91" s="4"/>
      <c r="AC91" s="4">
        <f>AA91+AB91</f>
        <v>14284200</v>
      </c>
    </row>
    <row r="92" spans="1:30" ht="82.5" customHeight="1" x14ac:dyDescent="0.25">
      <c r="A92" s="1"/>
      <c r="B92" s="2" t="s">
        <v>103</v>
      </c>
      <c r="C92" s="3" t="s">
        <v>104</v>
      </c>
      <c r="D92" s="4">
        <v>132300</v>
      </c>
      <c r="E92" s="4"/>
      <c r="F92" s="4">
        <f t="shared" ref="F92:F110" si="202">D92+E92</f>
        <v>132300</v>
      </c>
      <c r="G92" s="4"/>
      <c r="H92" s="4">
        <f t="shared" ref="H92:H109" si="203">F92+G92</f>
        <v>132300</v>
      </c>
      <c r="I92" s="4"/>
      <c r="J92" s="4">
        <f t="shared" ref="J92:J110" si="204">H92+I92</f>
        <v>132300</v>
      </c>
      <c r="K92" s="4"/>
      <c r="L92" s="4">
        <f t="shared" ref="L92:L110" si="205">J92+K92</f>
        <v>132300</v>
      </c>
      <c r="M92" s="4"/>
      <c r="N92" s="4">
        <f t="shared" ref="N92:N94" si="206">L92+M92</f>
        <v>132300</v>
      </c>
      <c r="O92" s="4"/>
      <c r="P92" s="4">
        <f t="shared" ref="P92:P110" si="207">N92+O92</f>
        <v>132300</v>
      </c>
      <c r="Q92" s="4">
        <v>139000</v>
      </c>
      <c r="R92" s="4"/>
      <c r="S92" s="4">
        <f t="shared" si="201"/>
        <v>139000</v>
      </c>
      <c r="T92" s="4"/>
      <c r="U92" s="4">
        <f t="shared" si="183"/>
        <v>139000</v>
      </c>
      <c r="V92" s="4"/>
      <c r="W92" s="4">
        <f t="shared" ref="W92:W109" si="208">U92+V92</f>
        <v>139000</v>
      </c>
      <c r="X92" s="4"/>
      <c r="Y92" s="4">
        <f t="shared" ref="Y92:Y110" si="209">W92+X92</f>
        <v>139000</v>
      </c>
      <c r="Z92" s="4"/>
      <c r="AA92" s="4">
        <f t="shared" ref="AA92:AA110" si="210">Y92+Z92</f>
        <v>139000</v>
      </c>
      <c r="AB92" s="4"/>
      <c r="AC92" s="4">
        <f t="shared" ref="AC92:AC110" si="211">AA92+AB92</f>
        <v>139000</v>
      </c>
    </row>
    <row r="93" spans="1:30" ht="50.25" customHeight="1" x14ac:dyDescent="0.25">
      <c r="A93" s="1"/>
      <c r="B93" s="2" t="s">
        <v>91</v>
      </c>
      <c r="C93" s="3" t="s">
        <v>92</v>
      </c>
      <c r="D93" s="4">
        <v>7748900</v>
      </c>
      <c r="E93" s="4">
        <v>-1456700</v>
      </c>
      <c r="F93" s="4">
        <f t="shared" si="202"/>
        <v>6292200</v>
      </c>
      <c r="G93" s="4"/>
      <c r="H93" s="4">
        <f t="shared" si="203"/>
        <v>6292200</v>
      </c>
      <c r="I93" s="4"/>
      <c r="J93" s="4">
        <f t="shared" si="204"/>
        <v>6292200</v>
      </c>
      <c r="K93" s="4"/>
      <c r="L93" s="4">
        <f t="shared" si="205"/>
        <v>6292200</v>
      </c>
      <c r="M93" s="4"/>
      <c r="N93" s="4">
        <f t="shared" si="206"/>
        <v>6292200</v>
      </c>
      <c r="O93" s="4"/>
      <c r="P93" s="4">
        <f t="shared" si="207"/>
        <v>6292200</v>
      </c>
      <c r="Q93" s="4">
        <v>7748900</v>
      </c>
      <c r="R93" s="4">
        <v>-1007200</v>
      </c>
      <c r="S93" s="4">
        <f t="shared" si="201"/>
        <v>6741700</v>
      </c>
      <c r="T93" s="4"/>
      <c r="U93" s="4">
        <f t="shared" si="183"/>
        <v>6741700</v>
      </c>
      <c r="V93" s="4"/>
      <c r="W93" s="4">
        <f t="shared" si="208"/>
        <v>6741700</v>
      </c>
      <c r="X93" s="4"/>
      <c r="Y93" s="4">
        <f t="shared" si="209"/>
        <v>6741700</v>
      </c>
      <c r="Z93" s="4"/>
      <c r="AA93" s="4">
        <f t="shared" si="210"/>
        <v>6741700</v>
      </c>
      <c r="AB93" s="4"/>
      <c r="AC93" s="4">
        <f t="shared" si="211"/>
        <v>6741700</v>
      </c>
    </row>
    <row r="94" spans="1:30" ht="52.5" customHeight="1" x14ac:dyDescent="0.25">
      <c r="A94" s="1"/>
      <c r="B94" s="2" t="s">
        <v>93</v>
      </c>
      <c r="C94" s="21" t="s">
        <v>94</v>
      </c>
      <c r="D94" s="4">
        <v>179094800</v>
      </c>
      <c r="E94" s="4">
        <v>-17594900</v>
      </c>
      <c r="F94" s="4">
        <f t="shared" si="202"/>
        <v>161499900</v>
      </c>
      <c r="G94" s="4"/>
      <c r="H94" s="4">
        <f t="shared" si="203"/>
        <v>161499900</v>
      </c>
      <c r="I94" s="4"/>
      <c r="J94" s="4">
        <f t="shared" si="204"/>
        <v>161499900</v>
      </c>
      <c r="K94" s="4"/>
      <c r="L94" s="4">
        <f t="shared" si="205"/>
        <v>161499900</v>
      </c>
      <c r="M94" s="4"/>
      <c r="N94" s="4">
        <f t="shared" si="206"/>
        <v>161499900</v>
      </c>
      <c r="O94" s="4"/>
      <c r="P94" s="4">
        <f t="shared" si="207"/>
        <v>161499900</v>
      </c>
      <c r="Q94" s="4">
        <v>180706200</v>
      </c>
      <c r="R94" s="4">
        <v>-17296000</v>
      </c>
      <c r="S94" s="4">
        <f t="shared" si="201"/>
        <v>163410200</v>
      </c>
      <c r="T94" s="4"/>
      <c r="U94" s="4">
        <f t="shared" si="183"/>
        <v>163410200</v>
      </c>
      <c r="V94" s="4"/>
      <c r="W94" s="4">
        <f t="shared" si="208"/>
        <v>163410200</v>
      </c>
      <c r="X94" s="4"/>
      <c r="Y94" s="4">
        <f t="shared" si="209"/>
        <v>163410200</v>
      </c>
      <c r="Z94" s="4"/>
      <c r="AA94" s="4">
        <f t="shared" si="210"/>
        <v>163410200</v>
      </c>
      <c r="AB94" s="4"/>
      <c r="AC94" s="4">
        <f t="shared" si="211"/>
        <v>163410200</v>
      </c>
    </row>
    <row r="95" spans="1:30" ht="82.5" customHeight="1" x14ac:dyDescent="0.25">
      <c r="A95" s="1"/>
      <c r="B95" s="2" t="s">
        <v>147</v>
      </c>
      <c r="C95" s="21" t="s">
        <v>148</v>
      </c>
      <c r="D95" s="4">
        <v>15695900</v>
      </c>
      <c r="E95" s="4">
        <v>-219600</v>
      </c>
      <c r="F95" s="4">
        <f t="shared" si="202"/>
        <v>15476300</v>
      </c>
      <c r="G95" s="4"/>
      <c r="H95" s="4">
        <f t="shared" si="203"/>
        <v>15476300</v>
      </c>
      <c r="I95" s="4"/>
      <c r="J95" s="4">
        <f t="shared" si="204"/>
        <v>15476300</v>
      </c>
      <c r="K95" s="4"/>
      <c r="L95" s="4">
        <f t="shared" si="205"/>
        <v>15476300</v>
      </c>
      <c r="M95" s="4"/>
      <c r="N95" s="4">
        <f>L95+M95</f>
        <v>15476300</v>
      </c>
      <c r="O95" s="4"/>
      <c r="P95" s="4">
        <f t="shared" si="207"/>
        <v>15476300</v>
      </c>
      <c r="Q95" s="4">
        <v>15620800</v>
      </c>
      <c r="R95" s="4">
        <v>-105800</v>
      </c>
      <c r="S95" s="4">
        <f t="shared" si="201"/>
        <v>15515000</v>
      </c>
      <c r="T95" s="4"/>
      <c r="U95" s="4">
        <f t="shared" si="183"/>
        <v>15515000</v>
      </c>
      <c r="V95" s="4"/>
      <c r="W95" s="4">
        <f t="shared" si="208"/>
        <v>15515000</v>
      </c>
      <c r="X95" s="4"/>
      <c r="Y95" s="4">
        <f t="shared" si="209"/>
        <v>15515000</v>
      </c>
      <c r="Z95" s="4"/>
      <c r="AA95" s="4">
        <f t="shared" si="210"/>
        <v>15515000</v>
      </c>
      <c r="AB95" s="4"/>
      <c r="AC95" s="4">
        <f t="shared" si="211"/>
        <v>15515000</v>
      </c>
    </row>
    <row r="96" spans="1:30" ht="82.5" customHeight="1" x14ac:dyDescent="0.25">
      <c r="A96" s="1"/>
      <c r="B96" s="2" t="s">
        <v>128</v>
      </c>
      <c r="C96" s="21" t="s">
        <v>129</v>
      </c>
      <c r="D96" s="4">
        <v>32145200</v>
      </c>
      <c r="E96" s="4"/>
      <c r="F96" s="4">
        <f t="shared" si="202"/>
        <v>32145200</v>
      </c>
      <c r="G96" s="4"/>
      <c r="H96" s="4">
        <f t="shared" si="203"/>
        <v>32145200</v>
      </c>
      <c r="I96" s="4"/>
      <c r="J96" s="4">
        <f t="shared" si="204"/>
        <v>32145200</v>
      </c>
      <c r="K96" s="4"/>
      <c r="L96" s="4">
        <f t="shared" si="205"/>
        <v>32145200</v>
      </c>
      <c r="M96" s="4"/>
      <c r="N96" s="4">
        <f t="shared" ref="N96:N110" si="212">L96+M96</f>
        <v>32145200</v>
      </c>
      <c r="O96" s="4"/>
      <c r="P96" s="4">
        <f t="shared" si="207"/>
        <v>32145200</v>
      </c>
      <c r="Q96" s="4">
        <v>34480500</v>
      </c>
      <c r="R96" s="4"/>
      <c r="S96" s="4">
        <f t="shared" si="201"/>
        <v>34480500</v>
      </c>
      <c r="T96" s="4"/>
      <c r="U96" s="4">
        <f t="shared" si="183"/>
        <v>34480500</v>
      </c>
      <c r="V96" s="4"/>
      <c r="W96" s="4">
        <f t="shared" si="208"/>
        <v>34480500</v>
      </c>
      <c r="X96" s="4"/>
      <c r="Y96" s="4">
        <f t="shared" si="209"/>
        <v>34480500</v>
      </c>
      <c r="Z96" s="4"/>
      <c r="AA96" s="4">
        <f t="shared" si="210"/>
        <v>34480500</v>
      </c>
      <c r="AB96" s="4"/>
      <c r="AC96" s="4">
        <f t="shared" si="211"/>
        <v>34480500</v>
      </c>
    </row>
    <row r="97" spans="1:29" ht="100.5" customHeight="1" x14ac:dyDescent="0.25">
      <c r="A97" s="1"/>
      <c r="B97" s="2" t="s">
        <v>149</v>
      </c>
      <c r="C97" s="21" t="s">
        <v>150</v>
      </c>
      <c r="D97" s="4">
        <v>17248000</v>
      </c>
      <c r="E97" s="4">
        <v>-190100</v>
      </c>
      <c r="F97" s="4">
        <f t="shared" si="202"/>
        <v>17057900</v>
      </c>
      <c r="G97" s="4"/>
      <c r="H97" s="4">
        <f t="shared" si="203"/>
        <v>17057900</v>
      </c>
      <c r="I97" s="4"/>
      <c r="J97" s="4">
        <f t="shared" si="204"/>
        <v>17057900</v>
      </c>
      <c r="K97" s="4"/>
      <c r="L97" s="4">
        <f t="shared" si="205"/>
        <v>17057900</v>
      </c>
      <c r="M97" s="4"/>
      <c r="N97" s="4">
        <f t="shared" si="212"/>
        <v>17057900</v>
      </c>
      <c r="O97" s="4"/>
      <c r="P97" s="4">
        <f t="shared" si="207"/>
        <v>17057900</v>
      </c>
      <c r="Q97" s="4">
        <v>17222700</v>
      </c>
      <c r="R97" s="4">
        <v>-167300</v>
      </c>
      <c r="S97" s="4">
        <f t="shared" si="201"/>
        <v>17055400</v>
      </c>
      <c r="T97" s="4"/>
      <c r="U97" s="4">
        <f t="shared" si="183"/>
        <v>17055400</v>
      </c>
      <c r="V97" s="4"/>
      <c r="W97" s="4">
        <f t="shared" si="208"/>
        <v>17055400</v>
      </c>
      <c r="X97" s="4"/>
      <c r="Y97" s="4">
        <f t="shared" si="209"/>
        <v>17055400</v>
      </c>
      <c r="Z97" s="4"/>
      <c r="AA97" s="4">
        <f t="shared" si="210"/>
        <v>17055400</v>
      </c>
      <c r="AB97" s="4"/>
      <c r="AC97" s="4">
        <f t="shared" si="211"/>
        <v>17055400</v>
      </c>
    </row>
    <row r="98" spans="1:29" ht="81.75" customHeight="1" x14ac:dyDescent="0.25">
      <c r="A98" s="1"/>
      <c r="B98" s="2" t="s">
        <v>130</v>
      </c>
      <c r="C98" s="21" t="s">
        <v>131</v>
      </c>
      <c r="D98" s="4">
        <v>125487700</v>
      </c>
      <c r="E98" s="4"/>
      <c r="F98" s="4">
        <f t="shared" si="202"/>
        <v>125487700</v>
      </c>
      <c r="G98" s="4"/>
      <c r="H98" s="4">
        <f t="shared" si="203"/>
        <v>125487700</v>
      </c>
      <c r="I98" s="4"/>
      <c r="J98" s="4">
        <f t="shared" si="204"/>
        <v>125487700</v>
      </c>
      <c r="K98" s="4"/>
      <c r="L98" s="4">
        <f t="shared" si="205"/>
        <v>125487700</v>
      </c>
      <c r="M98" s="4"/>
      <c r="N98" s="4">
        <f t="shared" si="212"/>
        <v>125487700</v>
      </c>
      <c r="O98" s="4"/>
      <c r="P98" s="4">
        <f t="shared" si="207"/>
        <v>125487700</v>
      </c>
      <c r="Q98" s="4">
        <v>130508900</v>
      </c>
      <c r="R98" s="4"/>
      <c r="S98" s="4">
        <f t="shared" si="201"/>
        <v>130508900</v>
      </c>
      <c r="T98" s="4"/>
      <c r="U98" s="4">
        <f>S98+T98</f>
        <v>130508900</v>
      </c>
      <c r="V98" s="4"/>
      <c r="W98" s="4">
        <f t="shared" si="208"/>
        <v>130508900</v>
      </c>
      <c r="X98" s="4"/>
      <c r="Y98" s="4">
        <f t="shared" si="209"/>
        <v>130508900</v>
      </c>
      <c r="Z98" s="4"/>
      <c r="AA98" s="4">
        <f t="shared" si="210"/>
        <v>130508900</v>
      </c>
      <c r="AB98" s="4"/>
      <c r="AC98" s="4">
        <f t="shared" si="211"/>
        <v>130508900</v>
      </c>
    </row>
    <row r="99" spans="1:29" ht="83.25" customHeight="1" x14ac:dyDescent="0.25">
      <c r="A99" s="1"/>
      <c r="B99" s="2" t="s">
        <v>132</v>
      </c>
      <c r="C99" s="21" t="s">
        <v>133</v>
      </c>
      <c r="D99" s="4">
        <v>33900</v>
      </c>
      <c r="E99" s="4">
        <v>-200</v>
      </c>
      <c r="F99" s="4">
        <f t="shared" si="202"/>
        <v>33700</v>
      </c>
      <c r="G99" s="4"/>
      <c r="H99" s="4">
        <f t="shared" si="203"/>
        <v>33700</v>
      </c>
      <c r="I99" s="4"/>
      <c r="J99" s="4">
        <f t="shared" si="204"/>
        <v>33700</v>
      </c>
      <c r="K99" s="4"/>
      <c r="L99" s="4">
        <f t="shared" si="205"/>
        <v>33700</v>
      </c>
      <c r="M99" s="4"/>
      <c r="N99" s="4">
        <f t="shared" si="212"/>
        <v>33700</v>
      </c>
      <c r="O99" s="4"/>
      <c r="P99" s="4">
        <f t="shared" si="207"/>
        <v>33700</v>
      </c>
      <c r="Q99" s="4">
        <v>35200</v>
      </c>
      <c r="R99" s="4">
        <v>-100</v>
      </c>
      <c r="S99" s="4">
        <f t="shared" si="201"/>
        <v>35100</v>
      </c>
      <c r="T99" s="4"/>
      <c r="U99" s="4">
        <f t="shared" ref="U99:U110" si="213">S99+T99</f>
        <v>35100</v>
      </c>
      <c r="V99" s="4"/>
      <c r="W99" s="4">
        <f t="shared" si="208"/>
        <v>35100</v>
      </c>
      <c r="X99" s="4"/>
      <c r="Y99" s="4">
        <f t="shared" si="209"/>
        <v>35100</v>
      </c>
      <c r="Z99" s="4"/>
      <c r="AA99" s="4">
        <f t="shared" si="210"/>
        <v>35100</v>
      </c>
      <c r="AB99" s="4"/>
      <c r="AC99" s="4">
        <f t="shared" si="211"/>
        <v>35100</v>
      </c>
    </row>
    <row r="100" spans="1:29" ht="51" customHeight="1" x14ac:dyDescent="0.25">
      <c r="A100" s="1"/>
      <c r="B100" s="2" t="s">
        <v>155</v>
      </c>
      <c r="C100" s="21" t="s">
        <v>156</v>
      </c>
      <c r="D100" s="4">
        <v>1060953300</v>
      </c>
      <c r="E100" s="4"/>
      <c r="F100" s="4">
        <f t="shared" si="202"/>
        <v>1060953300</v>
      </c>
      <c r="G100" s="4"/>
      <c r="H100" s="4">
        <f t="shared" si="203"/>
        <v>1060953300</v>
      </c>
      <c r="I100" s="4"/>
      <c r="J100" s="4">
        <f t="shared" si="204"/>
        <v>1060953300</v>
      </c>
      <c r="K100" s="4"/>
      <c r="L100" s="4">
        <f t="shared" si="205"/>
        <v>1060953300</v>
      </c>
      <c r="M100" s="4"/>
      <c r="N100" s="4">
        <f t="shared" si="212"/>
        <v>1060953300</v>
      </c>
      <c r="O100" s="4"/>
      <c r="P100" s="4">
        <f t="shared" si="207"/>
        <v>1060953300</v>
      </c>
      <c r="Q100" s="4">
        <v>1060953300</v>
      </c>
      <c r="R100" s="4"/>
      <c r="S100" s="4">
        <f t="shared" si="201"/>
        <v>1060953300</v>
      </c>
      <c r="T100" s="4"/>
      <c r="U100" s="4">
        <f t="shared" si="213"/>
        <v>1060953300</v>
      </c>
      <c r="V100" s="4"/>
      <c r="W100" s="4">
        <f t="shared" si="208"/>
        <v>1060953300</v>
      </c>
      <c r="X100" s="4"/>
      <c r="Y100" s="4">
        <f t="shared" si="209"/>
        <v>1060953300</v>
      </c>
      <c r="Z100" s="4"/>
      <c r="AA100" s="4">
        <f t="shared" si="210"/>
        <v>1060953300</v>
      </c>
      <c r="AB100" s="4"/>
      <c r="AC100" s="4">
        <f t="shared" si="211"/>
        <v>1060953300</v>
      </c>
    </row>
    <row r="101" spans="1:29" ht="69" customHeight="1" x14ac:dyDescent="0.25">
      <c r="A101" s="1"/>
      <c r="B101" s="2" t="s">
        <v>134</v>
      </c>
      <c r="C101" s="21" t="s">
        <v>135</v>
      </c>
      <c r="D101" s="4">
        <v>9858200</v>
      </c>
      <c r="E101" s="4"/>
      <c r="F101" s="4">
        <f t="shared" si="202"/>
        <v>9858200</v>
      </c>
      <c r="G101" s="4"/>
      <c r="H101" s="4">
        <f t="shared" si="203"/>
        <v>9858200</v>
      </c>
      <c r="I101" s="4"/>
      <c r="J101" s="4">
        <f t="shared" si="204"/>
        <v>9858200</v>
      </c>
      <c r="K101" s="4"/>
      <c r="L101" s="4">
        <f t="shared" si="205"/>
        <v>9858200</v>
      </c>
      <c r="M101" s="4"/>
      <c r="N101" s="4">
        <f t="shared" si="212"/>
        <v>9858200</v>
      </c>
      <c r="O101" s="4"/>
      <c r="P101" s="4">
        <f t="shared" si="207"/>
        <v>9858200</v>
      </c>
      <c r="Q101" s="4">
        <v>10240400</v>
      </c>
      <c r="R101" s="4"/>
      <c r="S101" s="4">
        <f t="shared" si="201"/>
        <v>10240400</v>
      </c>
      <c r="T101" s="4"/>
      <c r="U101" s="4">
        <f t="shared" si="213"/>
        <v>10240400</v>
      </c>
      <c r="V101" s="4"/>
      <c r="W101" s="4">
        <f t="shared" si="208"/>
        <v>10240400</v>
      </c>
      <c r="X101" s="4"/>
      <c r="Y101" s="4">
        <f t="shared" si="209"/>
        <v>10240400</v>
      </c>
      <c r="Z101" s="4"/>
      <c r="AA101" s="4">
        <f t="shared" si="210"/>
        <v>10240400</v>
      </c>
      <c r="AB101" s="4"/>
      <c r="AC101" s="4">
        <f t="shared" si="211"/>
        <v>10240400</v>
      </c>
    </row>
    <row r="102" spans="1:29" ht="99.75" customHeight="1" x14ac:dyDescent="0.25">
      <c r="A102" s="1"/>
      <c r="B102" s="2" t="s">
        <v>136</v>
      </c>
      <c r="C102" s="21" t="s">
        <v>137</v>
      </c>
      <c r="D102" s="4">
        <v>7253600</v>
      </c>
      <c r="E102" s="4"/>
      <c r="F102" s="4">
        <f t="shared" si="202"/>
        <v>7253600</v>
      </c>
      <c r="G102" s="4"/>
      <c r="H102" s="4">
        <f t="shared" si="203"/>
        <v>7253600</v>
      </c>
      <c r="I102" s="4"/>
      <c r="J102" s="4">
        <f t="shared" si="204"/>
        <v>7253600</v>
      </c>
      <c r="K102" s="4"/>
      <c r="L102" s="4">
        <f t="shared" si="205"/>
        <v>7253600</v>
      </c>
      <c r="M102" s="4"/>
      <c r="N102" s="4">
        <f t="shared" si="212"/>
        <v>7253600</v>
      </c>
      <c r="O102" s="4"/>
      <c r="P102" s="4">
        <f t="shared" si="207"/>
        <v>7253600</v>
      </c>
      <c r="Q102" s="4">
        <v>7532100</v>
      </c>
      <c r="R102" s="4"/>
      <c r="S102" s="4">
        <f t="shared" si="201"/>
        <v>7532100</v>
      </c>
      <c r="T102" s="4"/>
      <c r="U102" s="4">
        <f t="shared" si="213"/>
        <v>7532100</v>
      </c>
      <c r="V102" s="4"/>
      <c r="W102" s="4">
        <f t="shared" si="208"/>
        <v>7532100</v>
      </c>
      <c r="X102" s="4"/>
      <c r="Y102" s="4">
        <f t="shared" si="209"/>
        <v>7532100</v>
      </c>
      <c r="Z102" s="4"/>
      <c r="AA102" s="4">
        <f t="shared" si="210"/>
        <v>7532100</v>
      </c>
      <c r="AB102" s="4"/>
      <c r="AC102" s="4">
        <f t="shared" si="211"/>
        <v>7532100</v>
      </c>
    </row>
    <row r="103" spans="1:29" ht="87" customHeight="1" x14ac:dyDescent="0.25">
      <c r="A103" s="1"/>
      <c r="B103" s="2" t="s">
        <v>138</v>
      </c>
      <c r="C103" s="21" t="s">
        <v>167</v>
      </c>
      <c r="D103" s="4">
        <v>193000</v>
      </c>
      <c r="E103" s="4"/>
      <c r="F103" s="4">
        <f t="shared" si="202"/>
        <v>193000</v>
      </c>
      <c r="G103" s="4"/>
      <c r="H103" s="4">
        <f t="shared" si="203"/>
        <v>193000</v>
      </c>
      <c r="I103" s="4"/>
      <c r="J103" s="4">
        <f t="shared" si="204"/>
        <v>193000</v>
      </c>
      <c r="K103" s="4"/>
      <c r="L103" s="4">
        <f t="shared" si="205"/>
        <v>193000</v>
      </c>
      <c r="M103" s="4"/>
      <c r="N103" s="4">
        <f t="shared" si="212"/>
        <v>193000</v>
      </c>
      <c r="O103" s="4"/>
      <c r="P103" s="4">
        <f t="shared" si="207"/>
        <v>193000</v>
      </c>
      <c r="Q103" s="4">
        <v>193000</v>
      </c>
      <c r="R103" s="4"/>
      <c r="S103" s="4">
        <f t="shared" si="201"/>
        <v>193000</v>
      </c>
      <c r="T103" s="4"/>
      <c r="U103" s="4">
        <f t="shared" si="213"/>
        <v>193000</v>
      </c>
      <c r="V103" s="4"/>
      <c r="W103" s="4">
        <f t="shared" si="208"/>
        <v>193000</v>
      </c>
      <c r="X103" s="4"/>
      <c r="Y103" s="4">
        <f t="shared" si="209"/>
        <v>193000</v>
      </c>
      <c r="Z103" s="4"/>
      <c r="AA103" s="4">
        <f t="shared" si="210"/>
        <v>193000</v>
      </c>
      <c r="AB103" s="4"/>
      <c r="AC103" s="4">
        <f t="shared" si="211"/>
        <v>193000</v>
      </c>
    </row>
    <row r="104" spans="1:29" ht="69.75" customHeight="1" x14ac:dyDescent="0.25">
      <c r="A104" s="1"/>
      <c r="B104" s="2" t="s">
        <v>139</v>
      </c>
      <c r="C104" s="21" t="s">
        <v>140</v>
      </c>
      <c r="D104" s="4">
        <v>572808000</v>
      </c>
      <c r="E104" s="4"/>
      <c r="F104" s="4">
        <f t="shared" si="202"/>
        <v>572808000</v>
      </c>
      <c r="G104" s="4"/>
      <c r="H104" s="4">
        <f t="shared" si="203"/>
        <v>572808000</v>
      </c>
      <c r="I104" s="4"/>
      <c r="J104" s="4">
        <f t="shared" si="204"/>
        <v>572808000</v>
      </c>
      <c r="K104" s="4"/>
      <c r="L104" s="4">
        <f t="shared" si="205"/>
        <v>572808000</v>
      </c>
      <c r="M104" s="4"/>
      <c r="N104" s="4">
        <f t="shared" si="212"/>
        <v>572808000</v>
      </c>
      <c r="O104" s="4"/>
      <c r="P104" s="4">
        <f t="shared" si="207"/>
        <v>572808000</v>
      </c>
      <c r="Q104" s="4">
        <v>573820800</v>
      </c>
      <c r="R104" s="4"/>
      <c r="S104" s="4">
        <f t="shared" si="201"/>
        <v>573820800</v>
      </c>
      <c r="T104" s="4"/>
      <c r="U104" s="4">
        <f t="shared" si="213"/>
        <v>573820800</v>
      </c>
      <c r="V104" s="4"/>
      <c r="W104" s="4">
        <f t="shared" si="208"/>
        <v>573820800</v>
      </c>
      <c r="X104" s="4"/>
      <c r="Y104" s="4">
        <f t="shared" si="209"/>
        <v>573820800</v>
      </c>
      <c r="Z104" s="4"/>
      <c r="AA104" s="4">
        <f t="shared" si="210"/>
        <v>573820800</v>
      </c>
      <c r="AB104" s="4"/>
      <c r="AC104" s="4">
        <f t="shared" si="211"/>
        <v>573820800</v>
      </c>
    </row>
    <row r="105" spans="1:29" ht="135.75" customHeight="1" x14ac:dyDescent="0.25">
      <c r="A105" s="1"/>
      <c r="B105" s="2" t="s">
        <v>141</v>
      </c>
      <c r="C105" s="21" t="s">
        <v>142</v>
      </c>
      <c r="D105" s="4">
        <v>407560800</v>
      </c>
      <c r="E105" s="4"/>
      <c r="F105" s="4">
        <f t="shared" si="202"/>
        <v>407560800</v>
      </c>
      <c r="G105" s="4"/>
      <c r="H105" s="4">
        <f t="shared" si="203"/>
        <v>407560800</v>
      </c>
      <c r="I105" s="4"/>
      <c r="J105" s="4">
        <f t="shared" si="204"/>
        <v>407560800</v>
      </c>
      <c r="K105" s="4"/>
      <c r="L105" s="4">
        <f t="shared" si="205"/>
        <v>407560800</v>
      </c>
      <c r="M105" s="4"/>
      <c r="N105" s="4">
        <f t="shared" si="212"/>
        <v>407560800</v>
      </c>
      <c r="O105" s="4"/>
      <c r="P105" s="4">
        <f t="shared" si="207"/>
        <v>407560800</v>
      </c>
      <c r="Q105" s="4">
        <v>423206200</v>
      </c>
      <c r="R105" s="4"/>
      <c r="S105" s="4">
        <f t="shared" si="201"/>
        <v>423206200</v>
      </c>
      <c r="T105" s="4"/>
      <c r="U105" s="4">
        <f t="shared" si="213"/>
        <v>423206200</v>
      </c>
      <c r="V105" s="4"/>
      <c r="W105" s="4">
        <f t="shared" si="208"/>
        <v>423206200</v>
      </c>
      <c r="X105" s="4"/>
      <c r="Y105" s="4">
        <f t="shared" si="209"/>
        <v>423206200</v>
      </c>
      <c r="Z105" s="4"/>
      <c r="AA105" s="4">
        <f t="shared" si="210"/>
        <v>423206200</v>
      </c>
      <c r="AB105" s="4"/>
      <c r="AC105" s="4">
        <f t="shared" si="211"/>
        <v>423206200</v>
      </c>
    </row>
    <row r="106" spans="1:29" ht="39" customHeight="1" x14ac:dyDescent="0.25">
      <c r="A106" s="1"/>
      <c r="B106" s="2" t="s">
        <v>193</v>
      </c>
      <c r="C106" s="21" t="s">
        <v>194</v>
      </c>
      <c r="D106" s="4"/>
      <c r="E106" s="4">
        <v>17594900</v>
      </c>
      <c r="F106" s="4">
        <f t="shared" si="202"/>
        <v>17594900</v>
      </c>
      <c r="G106" s="4"/>
      <c r="H106" s="4">
        <f t="shared" si="203"/>
        <v>17594900</v>
      </c>
      <c r="I106" s="4"/>
      <c r="J106" s="4">
        <f t="shared" si="204"/>
        <v>17594900</v>
      </c>
      <c r="K106" s="4"/>
      <c r="L106" s="4">
        <f t="shared" si="205"/>
        <v>17594900</v>
      </c>
      <c r="M106" s="4"/>
      <c r="N106" s="4">
        <f t="shared" si="212"/>
        <v>17594900</v>
      </c>
      <c r="O106" s="4"/>
      <c r="P106" s="4">
        <f t="shared" si="207"/>
        <v>17594900</v>
      </c>
      <c r="Q106" s="4"/>
      <c r="R106" s="4">
        <v>17296000</v>
      </c>
      <c r="S106" s="4">
        <f t="shared" si="201"/>
        <v>17296000</v>
      </c>
      <c r="T106" s="4"/>
      <c r="U106" s="4">
        <f t="shared" si="213"/>
        <v>17296000</v>
      </c>
      <c r="V106" s="4"/>
      <c r="W106" s="4">
        <f t="shared" si="208"/>
        <v>17296000</v>
      </c>
      <c r="X106" s="4"/>
      <c r="Y106" s="4">
        <f t="shared" si="209"/>
        <v>17296000</v>
      </c>
      <c r="Z106" s="4"/>
      <c r="AA106" s="4">
        <f t="shared" si="210"/>
        <v>17296000</v>
      </c>
      <c r="AB106" s="4"/>
      <c r="AC106" s="4">
        <f t="shared" si="211"/>
        <v>17296000</v>
      </c>
    </row>
    <row r="107" spans="1:29" ht="121.5" customHeight="1" x14ac:dyDescent="0.25">
      <c r="A107" s="1"/>
      <c r="B107" s="2" t="s">
        <v>195</v>
      </c>
      <c r="C107" s="21" t="s">
        <v>196</v>
      </c>
      <c r="D107" s="4"/>
      <c r="E107" s="4">
        <v>3935200</v>
      </c>
      <c r="F107" s="4">
        <f t="shared" si="202"/>
        <v>3935200</v>
      </c>
      <c r="G107" s="4"/>
      <c r="H107" s="4">
        <f t="shared" si="203"/>
        <v>3935200</v>
      </c>
      <c r="I107" s="4"/>
      <c r="J107" s="4">
        <f t="shared" si="204"/>
        <v>3935200</v>
      </c>
      <c r="K107" s="4"/>
      <c r="L107" s="4">
        <f t="shared" si="205"/>
        <v>3935200</v>
      </c>
      <c r="M107" s="4"/>
      <c r="N107" s="4">
        <f t="shared" si="212"/>
        <v>3935200</v>
      </c>
      <c r="O107" s="4"/>
      <c r="P107" s="4">
        <f t="shared" si="207"/>
        <v>3935200</v>
      </c>
      <c r="Q107" s="4"/>
      <c r="R107" s="4">
        <v>4237900</v>
      </c>
      <c r="S107" s="4">
        <f t="shared" si="201"/>
        <v>4237900</v>
      </c>
      <c r="T107" s="4"/>
      <c r="U107" s="4">
        <f t="shared" si="213"/>
        <v>4237900</v>
      </c>
      <c r="V107" s="4"/>
      <c r="W107" s="4">
        <f t="shared" si="208"/>
        <v>4237900</v>
      </c>
      <c r="X107" s="4"/>
      <c r="Y107" s="4">
        <f t="shared" si="209"/>
        <v>4237900</v>
      </c>
      <c r="Z107" s="4"/>
      <c r="AA107" s="4">
        <f t="shared" si="210"/>
        <v>4237900</v>
      </c>
      <c r="AB107" s="4"/>
      <c r="AC107" s="4">
        <f t="shared" si="211"/>
        <v>4237900</v>
      </c>
    </row>
    <row r="108" spans="1:29" ht="101.25" customHeight="1" x14ac:dyDescent="0.25">
      <c r="A108" s="1"/>
      <c r="B108" s="2" t="s">
        <v>197</v>
      </c>
      <c r="C108" s="21" t="s">
        <v>198</v>
      </c>
      <c r="D108" s="4"/>
      <c r="E108" s="4">
        <v>33252000</v>
      </c>
      <c r="F108" s="4">
        <f t="shared" si="202"/>
        <v>33252000</v>
      </c>
      <c r="G108" s="4"/>
      <c r="H108" s="4">
        <f t="shared" si="203"/>
        <v>33252000</v>
      </c>
      <c r="I108" s="4"/>
      <c r="J108" s="4">
        <f t="shared" si="204"/>
        <v>33252000</v>
      </c>
      <c r="K108" s="4"/>
      <c r="L108" s="4">
        <f t="shared" si="205"/>
        <v>33252000</v>
      </c>
      <c r="M108" s="4"/>
      <c r="N108" s="4">
        <f t="shared" si="212"/>
        <v>33252000</v>
      </c>
      <c r="O108" s="4"/>
      <c r="P108" s="4">
        <f t="shared" si="207"/>
        <v>33252000</v>
      </c>
      <c r="Q108" s="4"/>
      <c r="R108" s="4">
        <v>33252000</v>
      </c>
      <c r="S108" s="4">
        <f t="shared" si="201"/>
        <v>33252000</v>
      </c>
      <c r="T108" s="4"/>
      <c r="U108" s="4">
        <f t="shared" si="213"/>
        <v>33252000</v>
      </c>
      <c r="V108" s="4"/>
      <c r="W108" s="4">
        <f t="shared" si="208"/>
        <v>33252000</v>
      </c>
      <c r="X108" s="4"/>
      <c r="Y108" s="4">
        <f t="shared" si="209"/>
        <v>33252000</v>
      </c>
      <c r="Z108" s="4"/>
      <c r="AA108" s="4">
        <f t="shared" si="210"/>
        <v>33252000</v>
      </c>
      <c r="AB108" s="4"/>
      <c r="AC108" s="4">
        <f t="shared" si="211"/>
        <v>33252000</v>
      </c>
    </row>
    <row r="109" spans="1:29" ht="51.75" customHeight="1" x14ac:dyDescent="0.25">
      <c r="A109" s="1"/>
      <c r="B109" s="2" t="s">
        <v>143</v>
      </c>
      <c r="C109" s="21" t="s">
        <v>216</v>
      </c>
      <c r="D109" s="4">
        <v>476449700</v>
      </c>
      <c r="E109" s="4"/>
      <c r="F109" s="4">
        <f t="shared" si="202"/>
        <v>476449700</v>
      </c>
      <c r="G109" s="4"/>
      <c r="H109" s="4">
        <f t="shared" si="203"/>
        <v>476449700</v>
      </c>
      <c r="I109" s="4"/>
      <c r="J109" s="4">
        <f t="shared" si="204"/>
        <v>476449700</v>
      </c>
      <c r="K109" s="4"/>
      <c r="L109" s="4">
        <f t="shared" si="205"/>
        <v>476449700</v>
      </c>
      <c r="M109" s="4"/>
      <c r="N109" s="4">
        <f t="shared" si="212"/>
        <v>476449700</v>
      </c>
      <c r="O109" s="4"/>
      <c r="P109" s="4">
        <f t="shared" si="207"/>
        <v>476449700</v>
      </c>
      <c r="Q109" s="4">
        <v>513550600</v>
      </c>
      <c r="R109" s="4"/>
      <c r="S109" s="4">
        <f t="shared" si="201"/>
        <v>513550600</v>
      </c>
      <c r="T109" s="4"/>
      <c r="U109" s="4">
        <f t="shared" si="213"/>
        <v>513550600</v>
      </c>
      <c r="V109" s="4"/>
      <c r="W109" s="4">
        <f t="shared" si="208"/>
        <v>513550600</v>
      </c>
      <c r="X109" s="4"/>
      <c r="Y109" s="4">
        <f t="shared" si="209"/>
        <v>513550600</v>
      </c>
      <c r="Z109" s="4"/>
      <c r="AA109" s="4">
        <f t="shared" si="210"/>
        <v>513550600</v>
      </c>
      <c r="AB109" s="4"/>
      <c r="AC109" s="4">
        <f t="shared" si="211"/>
        <v>513550600</v>
      </c>
    </row>
    <row r="110" spans="1:29" ht="36" customHeight="1" x14ac:dyDescent="0.25">
      <c r="A110" s="1"/>
      <c r="B110" s="2" t="s">
        <v>105</v>
      </c>
      <c r="C110" s="21" t="s">
        <v>106</v>
      </c>
      <c r="D110" s="4">
        <v>111885200</v>
      </c>
      <c r="E110" s="4">
        <v>14699900</v>
      </c>
      <c r="F110" s="4">
        <f t="shared" si="202"/>
        <v>126585100</v>
      </c>
      <c r="G110" s="4"/>
      <c r="H110" s="4">
        <f>F110+G110</f>
        <v>126585100</v>
      </c>
      <c r="I110" s="4"/>
      <c r="J110" s="4">
        <f t="shared" si="204"/>
        <v>126585100</v>
      </c>
      <c r="K110" s="4"/>
      <c r="L110" s="4">
        <f t="shared" si="205"/>
        <v>126585100</v>
      </c>
      <c r="M110" s="4"/>
      <c r="N110" s="4">
        <f t="shared" si="212"/>
        <v>126585100</v>
      </c>
      <c r="O110" s="4"/>
      <c r="P110" s="4">
        <f t="shared" si="207"/>
        <v>126585100</v>
      </c>
      <c r="Q110" s="4">
        <v>91787000</v>
      </c>
      <c r="R110" s="4"/>
      <c r="S110" s="4">
        <f>Q110+R110</f>
        <v>91787000</v>
      </c>
      <c r="T110" s="4"/>
      <c r="U110" s="4">
        <f t="shared" si="213"/>
        <v>91787000</v>
      </c>
      <c r="V110" s="4"/>
      <c r="W110" s="4">
        <f>U110+V110</f>
        <v>91787000</v>
      </c>
      <c r="X110" s="4"/>
      <c r="Y110" s="4">
        <f t="shared" si="209"/>
        <v>91787000</v>
      </c>
      <c r="Z110" s="4"/>
      <c r="AA110" s="4">
        <f t="shared" si="210"/>
        <v>91787000</v>
      </c>
      <c r="AB110" s="4"/>
      <c r="AC110" s="4">
        <f t="shared" si="211"/>
        <v>91787000</v>
      </c>
    </row>
    <row r="111" spans="1:29" ht="18" customHeight="1" x14ac:dyDescent="0.25">
      <c r="A111" s="1"/>
      <c r="B111" s="22" t="s">
        <v>100</v>
      </c>
      <c r="C111" s="22" t="s">
        <v>63</v>
      </c>
      <c r="D111" s="19">
        <f t="shared" ref="D111:K111" si="214">SUM(D112:D121)</f>
        <v>110449208</v>
      </c>
      <c r="E111" s="19">
        <f t="shared" si="214"/>
        <v>1282663500</v>
      </c>
      <c r="F111" s="19">
        <f t="shared" si="214"/>
        <v>1393112708</v>
      </c>
      <c r="G111" s="19">
        <f t="shared" si="214"/>
        <v>0</v>
      </c>
      <c r="H111" s="19">
        <f t="shared" si="214"/>
        <v>1393112708</v>
      </c>
      <c r="I111" s="19">
        <f t="shared" si="214"/>
        <v>0</v>
      </c>
      <c r="J111" s="19">
        <f t="shared" si="214"/>
        <v>1393112708</v>
      </c>
      <c r="K111" s="19">
        <f t="shared" si="214"/>
        <v>0</v>
      </c>
      <c r="L111" s="19">
        <f>SUM(L112:L122)</f>
        <v>1393112708</v>
      </c>
      <c r="M111" s="19">
        <f>SUM(M112:M122)</f>
        <v>17155400</v>
      </c>
      <c r="N111" s="19">
        <f>SUM(N112:N122)</f>
        <v>1410268108</v>
      </c>
      <c r="O111" s="19">
        <f t="shared" ref="O111:P111" si="215">SUM(O112:O122)</f>
        <v>0</v>
      </c>
      <c r="P111" s="19">
        <f t="shared" si="215"/>
        <v>1410268108</v>
      </c>
      <c r="Q111" s="19">
        <f t="shared" ref="Q111:X111" si="216">SUM(Q112:Q121)</f>
        <v>110449208</v>
      </c>
      <c r="R111" s="19">
        <f t="shared" si="216"/>
        <v>980300100</v>
      </c>
      <c r="S111" s="19">
        <f t="shared" si="216"/>
        <v>1090749308</v>
      </c>
      <c r="T111" s="19">
        <f t="shared" si="216"/>
        <v>0</v>
      </c>
      <c r="U111" s="19">
        <f t="shared" si="216"/>
        <v>1090749308</v>
      </c>
      <c r="V111" s="19">
        <f t="shared" si="216"/>
        <v>0</v>
      </c>
      <c r="W111" s="19">
        <f t="shared" si="216"/>
        <v>1090749308</v>
      </c>
      <c r="X111" s="19">
        <f t="shared" si="216"/>
        <v>0</v>
      </c>
      <c r="Y111" s="19">
        <f>SUM(Y112:Y122)</f>
        <v>1090749308</v>
      </c>
      <c r="Z111" s="19">
        <f t="shared" ref="Z111" si="217">SUM(Z112:Z122)</f>
        <v>18768800</v>
      </c>
      <c r="AA111" s="19">
        <f>SUM(AA112:AA122)</f>
        <v>1109518108</v>
      </c>
      <c r="AB111" s="19">
        <f t="shared" ref="AB111:AC111" si="218">SUM(AB112:AB122)</f>
        <v>0</v>
      </c>
      <c r="AC111" s="19">
        <f t="shared" si="218"/>
        <v>1109518108</v>
      </c>
    </row>
    <row r="112" spans="1:29" ht="90" customHeight="1" x14ac:dyDescent="0.25">
      <c r="A112" s="1"/>
      <c r="B112" s="2" t="s">
        <v>107</v>
      </c>
      <c r="C112" s="3" t="s">
        <v>108</v>
      </c>
      <c r="D112" s="4">
        <v>33005595</v>
      </c>
      <c r="E112" s="4"/>
      <c r="F112" s="4">
        <f>D112+E112</f>
        <v>33005595</v>
      </c>
      <c r="G112" s="4"/>
      <c r="H112" s="4">
        <f>F112+G112</f>
        <v>33005595</v>
      </c>
      <c r="I112" s="4"/>
      <c r="J112" s="4">
        <f>H112+I112</f>
        <v>33005595</v>
      </c>
      <c r="K112" s="4"/>
      <c r="L112" s="4">
        <f>J112+K112</f>
        <v>33005595</v>
      </c>
      <c r="M112" s="4"/>
      <c r="N112" s="4">
        <f>L112+M112</f>
        <v>33005595</v>
      </c>
      <c r="O112" s="4"/>
      <c r="P112" s="4">
        <f>N112+O112</f>
        <v>33005595</v>
      </c>
      <c r="Q112" s="4">
        <v>33005595</v>
      </c>
      <c r="R112" s="4"/>
      <c r="S112" s="4">
        <f t="shared" ref="S112:S113" si="219">Q112+R112</f>
        <v>33005595</v>
      </c>
      <c r="T112" s="4"/>
      <c r="U112" s="4">
        <f>S112+T112</f>
        <v>33005595</v>
      </c>
      <c r="V112" s="4"/>
      <c r="W112" s="4">
        <f>U112+V112</f>
        <v>33005595</v>
      </c>
      <c r="X112" s="4"/>
      <c r="Y112" s="4">
        <f>W112+X112</f>
        <v>33005595</v>
      </c>
      <c r="Z112" s="4"/>
      <c r="AA112" s="4">
        <f>Y112+Z112</f>
        <v>33005595</v>
      </c>
      <c r="AB112" s="4"/>
      <c r="AC112" s="4">
        <f>AA112+AB112</f>
        <v>33005595</v>
      </c>
    </row>
    <row r="113" spans="1:30" ht="73.5" customHeight="1" x14ac:dyDescent="0.25">
      <c r="A113" s="1"/>
      <c r="B113" s="2" t="s">
        <v>109</v>
      </c>
      <c r="C113" s="3" t="s">
        <v>110</v>
      </c>
      <c r="D113" s="4">
        <v>8720913</v>
      </c>
      <c r="E113" s="4"/>
      <c r="F113" s="4">
        <f t="shared" ref="F113:F121" si="220">D113+E113</f>
        <v>8720913</v>
      </c>
      <c r="G113" s="4"/>
      <c r="H113" s="4">
        <f t="shared" ref="H113:H121" si="221">F113+G113</f>
        <v>8720913</v>
      </c>
      <c r="I113" s="4"/>
      <c r="J113" s="4">
        <f t="shared" ref="J113:J121" si="222">H113+I113</f>
        <v>8720913</v>
      </c>
      <c r="K113" s="4"/>
      <c r="L113" s="4">
        <f t="shared" ref="L113:L120" si="223">J113+K113</f>
        <v>8720913</v>
      </c>
      <c r="M113" s="4"/>
      <c r="N113" s="4">
        <f>L113+M113</f>
        <v>8720913</v>
      </c>
      <c r="O113" s="4"/>
      <c r="P113" s="4">
        <f t="shared" ref="P113:P122" si="224">N113+O113</f>
        <v>8720913</v>
      </c>
      <c r="Q113" s="4">
        <v>8720913</v>
      </c>
      <c r="R113" s="4"/>
      <c r="S113" s="4">
        <f t="shared" si="219"/>
        <v>8720913</v>
      </c>
      <c r="T113" s="4"/>
      <c r="U113" s="4">
        <f t="shared" ref="U113:U121" si="225">S113+T113</f>
        <v>8720913</v>
      </c>
      <c r="V113" s="4"/>
      <c r="W113" s="4">
        <f t="shared" ref="W113:W121" si="226">U113+V113</f>
        <v>8720913</v>
      </c>
      <c r="X113" s="4"/>
      <c r="Y113" s="4">
        <f t="shared" ref="Y113:Y120" si="227">W113+X113</f>
        <v>8720913</v>
      </c>
      <c r="Z113" s="4"/>
      <c r="AA113" s="4">
        <f t="shared" ref="AA113:AA120" si="228">Y113+Z113</f>
        <v>8720913</v>
      </c>
      <c r="AB113" s="4"/>
      <c r="AC113" s="4">
        <f t="shared" ref="AC113:AC122" si="229">AA113+AB113</f>
        <v>8720913</v>
      </c>
    </row>
    <row r="114" spans="1:30" ht="74.25" customHeight="1" x14ac:dyDescent="0.25">
      <c r="A114" s="1"/>
      <c r="B114" s="2" t="s">
        <v>144</v>
      </c>
      <c r="C114" s="3" t="s">
        <v>145</v>
      </c>
      <c r="D114" s="4">
        <v>68722700</v>
      </c>
      <c r="E114" s="4">
        <v>225100</v>
      </c>
      <c r="F114" s="4">
        <f t="shared" si="220"/>
        <v>68947800</v>
      </c>
      <c r="G114" s="4"/>
      <c r="H114" s="4">
        <f t="shared" si="221"/>
        <v>68947800</v>
      </c>
      <c r="I114" s="4"/>
      <c r="J114" s="4">
        <f t="shared" si="222"/>
        <v>68947800</v>
      </c>
      <c r="K114" s="4"/>
      <c r="L114" s="4">
        <f t="shared" si="223"/>
        <v>68947800</v>
      </c>
      <c r="M114" s="4"/>
      <c r="N114" s="4">
        <f t="shared" ref="N114:N120" si="230">L114+M114</f>
        <v>68947800</v>
      </c>
      <c r="O114" s="4"/>
      <c r="P114" s="4">
        <f t="shared" si="224"/>
        <v>68947800</v>
      </c>
      <c r="Q114" s="4">
        <v>68722700</v>
      </c>
      <c r="R114" s="4">
        <v>225100</v>
      </c>
      <c r="S114" s="4">
        <f t="shared" ref="S114:S121" si="231">Q114+R114</f>
        <v>68947800</v>
      </c>
      <c r="T114" s="4"/>
      <c r="U114" s="4">
        <f t="shared" si="225"/>
        <v>68947800</v>
      </c>
      <c r="V114" s="4"/>
      <c r="W114" s="4">
        <f t="shared" si="226"/>
        <v>68947800</v>
      </c>
      <c r="X114" s="4"/>
      <c r="Y114" s="4">
        <f t="shared" si="227"/>
        <v>68947800</v>
      </c>
      <c r="Z114" s="4"/>
      <c r="AA114" s="4">
        <f t="shared" si="228"/>
        <v>68947800</v>
      </c>
      <c r="AB114" s="4"/>
      <c r="AC114" s="4">
        <f t="shared" si="229"/>
        <v>68947800</v>
      </c>
    </row>
    <row r="115" spans="1:30" ht="149.25" customHeight="1" x14ac:dyDescent="0.25">
      <c r="A115" s="1"/>
      <c r="B115" s="2" t="s">
        <v>177</v>
      </c>
      <c r="C115" s="3" t="s">
        <v>217</v>
      </c>
      <c r="D115" s="4"/>
      <c r="E115" s="4">
        <v>443305800</v>
      </c>
      <c r="F115" s="4">
        <f t="shared" si="220"/>
        <v>443305800</v>
      </c>
      <c r="G115" s="4"/>
      <c r="H115" s="4">
        <f t="shared" si="221"/>
        <v>443305800</v>
      </c>
      <c r="I115" s="4"/>
      <c r="J115" s="4">
        <f t="shared" si="222"/>
        <v>443305800</v>
      </c>
      <c r="K115" s="4"/>
      <c r="L115" s="4">
        <f t="shared" si="223"/>
        <v>443305800</v>
      </c>
      <c r="M115" s="4"/>
      <c r="N115" s="4">
        <f t="shared" si="230"/>
        <v>443305800</v>
      </c>
      <c r="O115" s="4"/>
      <c r="P115" s="4">
        <f t="shared" si="224"/>
        <v>443305800</v>
      </c>
      <c r="Q115" s="4"/>
      <c r="R115" s="4">
        <v>179881800</v>
      </c>
      <c r="S115" s="4">
        <f t="shared" si="231"/>
        <v>179881800</v>
      </c>
      <c r="T115" s="4"/>
      <c r="U115" s="4">
        <f t="shared" si="225"/>
        <v>179881800</v>
      </c>
      <c r="V115" s="4"/>
      <c r="W115" s="4">
        <f t="shared" si="226"/>
        <v>179881800</v>
      </c>
      <c r="X115" s="4"/>
      <c r="Y115" s="4">
        <f t="shared" si="227"/>
        <v>179881800</v>
      </c>
      <c r="Z115" s="4"/>
      <c r="AA115" s="4">
        <f t="shared" si="228"/>
        <v>179881800</v>
      </c>
      <c r="AB115" s="4"/>
      <c r="AC115" s="4">
        <f t="shared" si="229"/>
        <v>179881800</v>
      </c>
    </row>
    <row r="116" spans="1:30" ht="68.25" customHeight="1" x14ac:dyDescent="0.25">
      <c r="A116" s="1"/>
      <c r="B116" s="2" t="s">
        <v>178</v>
      </c>
      <c r="C116" s="3" t="s">
        <v>179</v>
      </c>
      <c r="D116" s="4"/>
      <c r="E116" s="4">
        <v>105415000</v>
      </c>
      <c r="F116" s="4">
        <f t="shared" si="220"/>
        <v>105415000</v>
      </c>
      <c r="G116" s="4"/>
      <c r="H116" s="4">
        <f t="shared" si="221"/>
        <v>105415000</v>
      </c>
      <c r="I116" s="4"/>
      <c r="J116" s="4">
        <f t="shared" si="222"/>
        <v>105415000</v>
      </c>
      <c r="K116" s="4"/>
      <c r="L116" s="4">
        <f t="shared" si="223"/>
        <v>105415000</v>
      </c>
      <c r="M116" s="4"/>
      <c r="N116" s="4">
        <f t="shared" si="230"/>
        <v>105415000</v>
      </c>
      <c r="O116" s="4"/>
      <c r="P116" s="4">
        <f t="shared" si="224"/>
        <v>105415000</v>
      </c>
      <c r="Q116" s="4"/>
      <c r="R116" s="4">
        <v>82070200</v>
      </c>
      <c r="S116" s="4">
        <f t="shared" si="231"/>
        <v>82070200</v>
      </c>
      <c r="T116" s="4"/>
      <c r="U116" s="4">
        <f t="shared" si="225"/>
        <v>82070200</v>
      </c>
      <c r="V116" s="4"/>
      <c r="W116" s="4">
        <f t="shared" si="226"/>
        <v>82070200</v>
      </c>
      <c r="X116" s="4"/>
      <c r="Y116" s="4">
        <f t="shared" si="227"/>
        <v>82070200</v>
      </c>
      <c r="Z116" s="4"/>
      <c r="AA116" s="4">
        <f t="shared" si="228"/>
        <v>82070200</v>
      </c>
      <c r="AB116" s="4"/>
      <c r="AC116" s="4">
        <f t="shared" si="229"/>
        <v>82070200</v>
      </c>
    </row>
    <row r="117" spans="1:30" ht="219.75" customHeight="1" x14ac:dyDescent="0.25">
      <c r="A117" s="1"/>
      <c r="B117" s="2" t="s">
        <v>180</v>
      </c>
      <c r="C117" s="3" t="s">
        <v>207</v>
      </c>
      <c r="D117" s="4"/>
      <c r="E117" s="4">
        <v>4423200</v>
      </c>
      <c r="F117" s="4">
        <f t="shared" si="220"/>
        <v>4423200</v>
      </c>
      <c r="G117" s="4"/>
      <c r="H117" s="4">
        <f t="shared" si="221"/>
        <v>4423200</v>
      </c>
      <c r="I117" s="4"/>
      <c r="J117" s="4">
        <f t="shared" si="222"/>
        <v>4423200</v>
      </c>
      <c r="K117" s="4"/>
      <c r="L117" s="4">
        <f t="shared" si="223"/>
        <v>4423200</v>
      </c>
      <c r="M117" s="4"/>
      <c r="N117" s="4">
        <f t="shared" si="230"/>
        <v>4423200</v>
      </c>
      <c r="O117" s="4"/>
      <c r="P117" s="4">
        <f t="shared" si="224"/>
        <v>4423200</v>
      </c>
      <c r="Q117" s="4"/>
      <c r="R117" s="4">
        <v>4423200</v>
      </c>
      <c r="S117" s="4">
        <f t="shared" si="231"/>
        <v>4423200</v>
      </c>
      <c r="T117" s="4"/>
      <c r="U117" s="4">
        <f t="shared" si="225"/>
        <v>4423200</v>
      </c>
      <c r="V117" s="4"/>
      <c r="W117" s="4">
        <f t="shared" si="226"/>
        <v>4423200</v>
      </c>
      <c r="X117" s="4"/>
      <c r="Y117" s="4">
        <f t="shared" si="227"/>
        <v>4423200</v>
      </c>
      <c r="Z117" s="4"/>
      <c r="AA117" s="4">
        <f t="shared" si="228"/>
        <v>4423200</v>
      </c>
      <c r="AB117" s="4"/>
      <c r="AC117" s="4">
        <f t="shared" si="229"/>
        <v>4423200</v>
      </c>
    </row>
    <row r="118" spans="1:30" ht="86.25" customHeight="1" x14ac:dyDescent="0.25">
      <c r="A118" s="1"/>
      <c r="B118" s="2" t="s">
        <v>181</v>
      </c>
      <c r="C118" s="3" t="s">
        <v>182</v>
      </c>
      <c r="D118" s="4"/>
      <c r="E118" s="4">
        <v>27700700</v>
      </c>
      <c r="F118" s="4">
        <f t="shared" si="220"/>
        <v>27700700</v>
      </c>
      <c r="G118" s="4"/>
      <c r="H118" s="4">
        <f t="shared" si="221"/>
        <v>27700700</v>
      </c>
      <c r="I118" s="4"/>
      <c r="J118" s="4">
        <f t="shared" si="222"/>
        <v>27700700</v>
      </c>
      <c r="K118" s="4"/>
      <c r="L118" s="4">
        <f t="shared" si="223"/>
        <v>27700700</v>
      </c>
      <c r="M118" s="4"/>
      <c r="N118" s="4">
        <f t="shared" si="230"/>
        <v>27700700</v>
      </c>
      <c r="O118" s="4"/>
      <c r="P118" s="4">
        <f t="shared" si="224"/>
        <v>27700700</v>
      </c>
      <c r="Q118" s="4"/>
      <c r="R118" s="4">
        <v>27700700</v>
      </c>
      <c r="S118" s="4">
        <f t="shared" si="231"/>
        <v>27700700</v>
      </c>
      <c r="T118" s="4"/>
      <c r="U118" s="4">
        <f t="shared" si="225"/>
        <v>27700700</v>
      </c>
      <c r="V118" s="4"/>
      <c r="W118" s="4">
        <f t="shared" si="226"/>
        <v>27700700</v>
      </c>
      <c r="X118" s="4"/>
      <c r="Y118" s="4">
        <f t="shared" si="227"/>
        <v>27700700</v>
      </c>
      <c r="Z118" s="4"/>
      <c r="AA118" s="4">
        <f t="shared" si="228"/>
        <v>27700700</v>
      </c>
      <c r="AB118" s="4"/>
      <c r="AC118" s="4">
        <f t="shared" si="229"/>
        <v>27700700</v>
      </c>
    </row>
    <row r="119" spans="1:30" ht="141.75" x14ac:dyDescent="0.25">
      <c r="A119" s="1"/>
      <c r="B119" s="2" t="s">
        <v>183</v>
      </c>
      <c r="C119" s="3" t="s">
        <v>218</v>
      </c>
      <c r="D119" s="4"/>
      <c r="E119" s="4">
        <v>21224200</v>
      </c>
      <c r="F119" s="4">
        <f t="shared" si="220"/>
        <v>21224200</v>
      </c>
      <c r="G119" s="4"/>
      <c r="H119" s="4">
        <f t="shared" si="221"/>
        <v>21224200</v>
      </c>
      <c r="I119" s="4"/>
      <c r="J119" s="4">
        <f t="shared" si="222"/>
        <v>21224200</v>
      </c>
      <c r="K119" s="4"/>
      <c r="L119" s="4">
        <f t="shared" si="223"/>
        <v>21224200</v>
      </c>
      <c r="M119" s="4"/>
      <c r="N119" s="4">
        <f t="shared" si="230"/>
        <v>21224200</v>
      </c>
      <c r="O119" s="4"/>
      <c r="P119" s="4">
        <f t="shared" si="224"/>
        <v>21224200</v>
      </c>
      <c r="Q119" s="4"/>
      <c r="R119" s="4">
        <v>5630000</v>
      </c>
      <c r="S119" s="4">
        <f t="shared" si="231"/>
        <v>5630000</v>
      </c>
      <c r="T119" s="4"/>
      <c r="U119" s="4">
        <f t="shared" si="225"/>
        <v>5630000</v>
      </c>
      <c r="V119" s="4"/>
      <c r="W119" s="4">
        <f t="shared" si="226"/>
        <v>5630000</v>
      </c>
      <c r="X119" s="4"/>
      <c r="Y119" s="4">
        <f t="shared" si="227"/>
        <v>5630000</v>
      </c>
      <c r="Z119" s="4"/>
      <c r="AA119" s="4">
        <f t="shared" si="228"/>
        <v>5630000</v>
      </c>
      <c r="AB119" s="4"/>
      <c r="AC119" s="4">
        <f t="shared" si="229"/>
        <v>5630000</v>
      </c>
    </row>
    <row r="120" spans="1:30" ht="84.75" customHeight="1" x14ac:dyDescent="0.25">
      <c r="A120" s="1"/>
      <c r="B120" s="2" t="s">
        <v>190</v>
      </c>
      <c r="C120" s="3" t="s">
        <v>189</v>
      </c>
      <c r="D120" s="4"/>
      <c r="E120" s="4">
        <v>680000000</v>
      </c>
      <c r="F120" s="4">
        <f t="shared" si="220"/>
        <v>680000000</v>
      </c>
      <c r="G120" s="4"/>
      <c r="H120" s="4">
        <f t="shared" si="221"/>
        <v>680000000</v>
      </c>
      <c r="I120" s="4"/>
      <c r="J120" s="4">
        <f t="shared" si="222"/>
        <v>680000000</v>
      </c>
      <c r="K120" s="4"/>
      <c r="L120" s="4">
        <f t="shared" si="223"/>
        <v>680000000</v>
      </c>
      <c r="M120" s="4"/>
      <c r="N120" s="4">
        <f t="shared" si="230"/>
        <v>680000000</v>
      </c>
      <c r="O120" s="4"/>
      <c r="P120" s="4">
        <f t="shared" si="224"/>
        <v>680000000</v>
      </c>
      <c r="Q120" s="4"/>
      <c r="R120" s="4">
        <v>680000000</v>
      </c>
      <c r="S120" s="4">
        <f t="shared" si="231"/>
        <v>680000000</v>
      </c>
      <c r="T120" s="4"/>
      <c r="U120" s="4">
        <f t="shared" si="225"/>
        <v>680000000</v>
      </c>
      <c r="V120" s="4"/>
      <c r="W120" s="4">
        <f t="shared" si="226"/>
        <v>680000000</v>
      </c>
      <c r="X120" s="4"/>
      <c r="Y120" s="4">
        <f t="shared" si="227"/>
        <v>680000000</v>
      </c>
      <c r="Z120" s="4"/>
      <c r="AA120" s="4">
        <f t="shared" si="228"/>
        <v>680000000</v>
      </c>
      <c r="AB120" s="4"/>
      <c r="AC120" s="4">
        <f t="shared" si="229"/>
        <v>680000000</v>
      </c>
    </row>
    <row r="121" spans="1:30" ht="99" customHeight="1" x14ac:dyDescent="0.25">
      <c r="A121" s="1"/>
      <c r="B121" s="2" t="s">
        <v>185</v>
      </c>
      <c r="C121" s="3" t="s">
        <v>184</v>
      </c>
      <c r="D121" s="4"/>
      <c r="E121" s="4">
        <v>369500</v>
      </c>
      <c r="F121" s="4">
        <f t="shared" si="220"/>
        <v>369500</v>
      </c>
      <c r="G121" s="4"/>
      <c r="H121" s="4">
        <f t="shared" si="221"/>
        <v>369500</v>
      </c>
      <c r="I121" s="4"/>
      <c r="J121" s="4">
        <f t="shared" si="222"/>
        <v>369500</v>
      </c>
      <c r="K121" s="4"/>
      <c r="L121" s="4">
        <f>J121+K121</f>
        <v>369500</v>
      </c>
      <c r="M121" s="4"/>
      <c r="N121" s="4">
        <f>L121+M121</f>
        <v>369500</v>
      </c>
      <c r="O121" s="4"/>
      <c r="P121" s="4">
        <f t="shared" si="224"/>
        <v>369500</v>
      </c>
      <c r="Q121" s="4"/>
      <c r="R121" s="4">
        <v>369100</v>
      </c>
      <c r="S121" s="4">
        <f t="shared" si="231"/>
        <v>369100</v>
      </c>
      <c r="T121" s="4"/>
      <c r="U121" s="4">
        <f t="shared" si="225"/>
        <v>369100</v>
      </c>
      <c r="V121" s="4"/>
      <c r="W121" s="4">
        <f t="shared" si="226"/>
        <v>369100</v>
      </c>
      <c r="X121" s="4"/>
      <c r="Y121" s="4">
        <f>W121+X121</f>
        <v>369100</v>
      </c>
      <c r="Z121" s="4"/>
      <c r="AA121" s="4">
        <f>Y121+Z121</f>
        <v>369100</v>
      </c>
      <c r="AB121" s="4"/>
      <c r="AC121" s="4">
        <f t="shared" si="229"/>
        <v>369100</v>
      </c>
    </row>
    <row r="122" spans="1:30" ht="71.25" customHeight="1" x14ac:dyDescent="0.25">
      <c r="A122" s="1"/>
      <c r="B122" s="2" t="s">
        <v>227</v>
      </c>
      <c r="C122" s="3" t="s">
        <v>228</v>
      </c>
      <c r="D122" s="4"/>
      <c r="E122" s="4"/>
      <c r="F122" s="4"/>
      <c r="G122" s="4"/>
      <c r="H122" s="4"/>
      <c r="I122" s="4"/>
      <c r="J122" s="4"/>
      <c r="K122" s="4"/>
      <c r="L122" s="4">
        <f>J122+K122</f>
        <v>0</v>
      </c>
      <c r="M122" s="4">
        <v>17155400</v>
      </c>
      <c r="N122" s="4">
        <f>L122+M122</f>
        <v>17155400</v>
      </c>
      <c r="O122" s="4"/>
      <c r="P122" s="4">
        <f t="shared" si="224"/>
        <v>17155400</v>
      </c>
      <c r="Q122" s="4"/>
      <c r="R122" s="4"/>
      <c r="S122" s="4"/>
      <c r="T122" s="4"/>
      <c r="U122" s="4"/>
      <c r="V122" s="4"/>
      <c r="W122" s="4"/>
      <c r="X122" s="4"/>
      <c r="Y122" s="4">
        <f>W122+X122</f>
        <v>0</v>
      </c>
      <c r="Z122" s="4">
        <v>18768800</v>
      </c>
      <c r="AA122" s="4">
        <f>Y122+Z122</f>
        <v>18768800</v>
      </c>
      <c r="AB122" s="4"/>
      <c r="AC122" s="4">
        <f t="shared" si="229"/>
        <v>18768800</v>
      </c>
    </row>
    <row r="123" spans="1:30" ht="19.5" customHeight="1" x14ac:dyDescent="0.3">
      <c r="A123" s="1"/>
      <c r="B123" s="33" t="s">
        <v>64</v>
      </c>
      <c r="C123" s="33"/>
      <c r="D123" s="19">
        <f>SUM(D12,D47)</f>
        <v>69746193148</v>
      </c>
      <c r="E123" s="19">
        <f>SUM(E12,E47)</f>
        <v>4045999000</v>
      </c>
      <c r="F123" s="19">
        <f>SUM(F12,F47)</f>
        <v>73792192148</v>
      </c>
      <c r="G123" s="19">
        <f t="shared" ref="G123:K123" si="232">SUM(G12,G47)</f>
        <v>0</v>
      </c>
      <c r="H123" s="19">
        <f t="shared" si="232"/>
        <v>73792192148</v>
      </c>
      <c r="I123" s="19">
        <f t="shared" si="232"/>
        <v>0</v>
      </c>
      <c r="J123" s="19">
        <f t="shared" si="232"/>
        <v>73792192148</v>
      </c>
      <c r="K123" s="19">
        <f t="shared" si="232"/>
        <v>0</v>
      </c>
      <c r="L123" s="19">
        <f>SUM(L12,L47)</f>
        <v>73792192148</v>
      </c>
      <c r="M123" s="19">
        <f t="shared" ref="M123:P123" si="233">SUM(M12,M47)</f>
        <v>17155400</v>
      </c>
      <c r="N123" s="19">
        <f t="shared" si="233"/>
        <v>73809347548</v>
      </c>
      <c r="O123" s="19">
        <f t="shared" si="233"/>
        <v>649841400</v>
      </c>
      <c r="P123" s="19">
        <f t="shared" si="233"/>
        <v>74459188948</v>
      </c>
      <c r="Q123" s="19">
        <f>SUM(Q12,Q47)</f>
        <v>76243584998</v>
      </c>
      <c r="R123" s="19">
        <f t="shared" ref="R123" si="234">SUM(R12,R47)</f>
        <v>5232776400</v>
      </c>
      <c r="S123" s="19">
        <f>SUM(S12,S47)</f>
        <v>81476361398</v>
      </c>
      <c r="T123" s="19">
        <f t="shared" ref="T123:AC123" si="235">SUM(T12,T47)</f>
        <v>48</v>
      </c>
      <c r="U123" s="19">
        <f t="shared" si="235"/>
        <v>81476361446</v>
      </c>
      <c r="V123" s="19">
        <f t="shared" si="235"/>
        <v>0</v>
      </c>
      <c r="W123" s="19">
        <f t="shared" si="235"/>
        <v>81476361446</v>
      </c>
      <c r="X123" s="19">
        <f t="shared" si="235"/>
        <v>0</v>
      </c>
      <c r="Y123" s="19">
        <f t="shared" si="235"/>
        <v>81476361446</v>
      </c>
      <c r="Z123" s="19">
        <f t="shared" si="235"/>
        <v>18768752</v>
      </c>
      <c r="AA123" s="19">
        <f t="shared" si="235"/>
        <v>81495130198</v>
      </c>
      <c r="AB123" s="19">
        <f t="shared" si="235"/>
        <v>683634000</v>
      </c>
      <c r="AC123" s="19">
        <f t="shared" si="235"/>
        <v>82178764198</v>
      </c>
      <c r="AD123" s="29" t="s">
        <v>211</v>
      </c>
    </row>
    <row r="125" spans="1:30" x14ac:dyDescent="0.25">
      <c r="L125" s="20"/>
      <c r="M125" s="20"/>
      <c r="N125" s="20"/>
      <c r="O125" s="20"/>
      <c r="P125" s="20"/>
    </row>
    <row r="126" spans="1:30" x14ac:dyDescent="0.25">
      <c r="W126" s="20"/>
      <c r="X126" s="20"/>
      <c r="Y126" s="20"/>
      <c r="Z126" s="20"/>
      <c r="AA126" s="20"/>
      <c r="AB126" s="20"/>
      <c r="AC126" s="20"/>
    </row>
    <row r="127" spans="1:30" x14ac:dyDescent="0.25">
      <c r="I127" s="20"/>
    </row>
    <row r="128" spans="1:30" x14ac:dyDescent="0.25">
      <c r="N128" s="20"/>
      <c r="O128" s="20"/>
      <c r="P128" s="20"/>
      <c r="Y128" s="20"/>
      <c r="Z128" s="20"/>
      <c r="AA128" s="20"/>
      <c r="AB128" s="20"/>
      <c r="AC128" s="20"/>
    </row>
    <row r="129" spans="4:29" x14ac:dyDescent="0.25">
      <c r="AA129" s="20"/>
      <c r="AB129" s="20"/>
      <c r="AC129" s="20"/>
    </row>
    <row r="131" spans="4:29" x14ac:dyDescent="0.25"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</row>
    <row r="146" spans="11:11" x14ac:dyDescent="0.25">
      <c r="K146" s="20"/>
    </row>
  </sheetData>
  <mergeCells count="6">
    <mergeCell ref="B123:C123"/>
    <mergeCell ref="B10:D10"/>
    <mergeCell ref="W1:AC1"/>
    <mergeCell ref="J2:AC2"/>
    <mergeCell ref="J3:AC3"/>
    <mergeCell ref="B9:AC9"/>
  </mergeCells>
  <phoneticPr fontId="0" type="noConversion"/>
  <printOptions horizontalCentered="1"/>
  <pageMargins left="0.78740157480314965" right="0.78740157480314965" top="1.3779527559055118" bottom="0.39370078740157483" header="0.98425196850393704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2019-09-06T09:23:05Z</cp:lastPrinted>
  <dcterms:created xsi:type="dcterms:W3CDTF">2010-10-13T08:18:32Z</dcterms:created>
  <dcterms:modified xsi:type="dcterms:W3CDTF">2019-09-06T09:23:11Z</dcterms:modified>
</cp:coreProperties>
</file>