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0" yWindow="45" windowWidth="14415" windowHeight="12345"/>
  </bookViews>
  <sheets>
    <sheet name="Лист1" sheetId="1" r:id="rId1"/>
  </sheets>
  <definedNames>
    <definedName name="_xlnm.Print_Titles" localSheetId="0">Лист1!$9:$9</definedName>
    <definedName name="_xlnm.Print_Area" localSheetId="0">Лист1!$B$1:$L$114</definedName>
  </definedNames>
  <calcPr calcId="145621"/>
</workbook>
</file>

<file path=xl/calcChain.xml><?xml version="1.0" encoding="utf-8"?>
<calcChain xmlns="http://schemas.openxmlformats.org/spreadsheetml/2006/main">
  <c r="L113" i="1" l="1"/>
  <c r="L112" i="1"/>
  <c r="L111" i="1"/>
  <c r="K110" i="1"/>
  <c r="L110" i="1" s="1"/>
  <c r="L109" i="1"/>
  <c r="L108" i="1"/>
  <c r="L107" i="1"/>
  <c r="L106" i="1"/>
  <c r="L105" i="1"/>
  <c r="L104" i="1"/>
  <c r="K103" i="1"/>
  <c r="L103" i="1" s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K75" i="1"/>
  <c r="L75" i="1" s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K57" i="1"/>
  <c r="L57" i="1" s="1"/>
  <c r="L56" i="1"/>
  <c r="L55" i="1"/>
  <c r="L54" i="1"/>
  <c r="L53" i="1"/>
  <c r="K53" i="1"/>
  <c r="L50" i="1"/>
  <c r="K49" i="1"/>
  <c r="L49" i="1" s="1"/>
  <c r="L48" i="1"/>
  <c r="L47" i="1"/>
  <c r="K46" i="1"/>
  <c r="L46" i="1" s="1"/>
  <c r="L45" i="1"/>
  <c r="L44" i="1"/>
  <c r="K43" i="1"/>
  <c r="L43" i="1" s="1"/>
  <c r="L42" i="1"/>
  <c r="L41" i="1"/>
  <c r="K40" i="1"/>
  <c r="L40" i="1" s="1"/>
  <c r="L39" i="1"/>
  <c r="L38" i="1"/>
  <c r="L37" i="1"/>
  <c r="K36" i="1"/>
  <c r="L36" i="1" s="1"/>
  <c r="L35" i="1"/>
  <c r="K34" i="1"/>
  <c r="L34" i="1" s="1"/>
  <c r="L33" i="1"/>
  <c r="L32" i="1"/>
  <c r="L31" i="1"/>
  <c r="K30" i="1"/>
  <c r="L30" i="1" s="1"/>
  <c r="L29" i="1"/>
  <c r="L28" i="1"/>
  <c r="K27" i="1"/>
  <c r="L27" i="1" s="1"/>
  <c r="L26" i="1"/>
  <c r="K25" i="1"/>
  <c r="L25" i="1" s="1"/>
  <c r="L24" i="1"/>
  <c r="K23" i="1"/>
  <c r="L23" i="1" s="1"/>
  <c r="L22" i="1"/>
  <c r="L21" i="1"/>
  <c r="L20" i="1"/>
  <c r="K19" i="1"/>
  <c r="L19" i="1" s="1"/>
  <c r="L18" i="1"/>
  <c r="K17" i="1"/>
  <c r="L17" i="1" s="1"/>
  <c r="L16" i="1"/>
  <c r="L15" i="1"/>
  <c r="K15" i="1"/>
  <c r="L14" i="1"/>
  <c r="L13" i="1"/>
  <c r="L12" i="1"/>
  <c r="K12" i="1"/>
  <c r="K11" i="1"/>
  <c r="K52" i="1" l="1"/>
  <c r="L52" i="1" s="1"/>
  <c r="K10" i="1"/>
  <c r="L10" i="1"/>
  <c r="L11" i="1"/>
  <c r="I51" i="1"/>
  <c r="I52" i="1"/>
  <c r="K51" i="1" l="1"/>
  <c r="J52" i="1"/>
  <c r="L51" i="1" l="1"/>
  <c r="K114" i="1"/>
  <c r="L114" i="1" s="1"/>
  <c r="J61" i="1"/>
  <c r="J53" i="1" l="1"/>
  <c r="I110" i="1"/>
  <c r="J110" i="1" s="1"/>
  <c r="I103" i="1"/>
  <c r="I75" i="1"/>
  <c r="I57" i="1"/>
  <c r="I53" i="1"/>
  <c r="I11" i="1"/>
  <c r="I12" i="1"/>
  <c r="J113" i="1"/>
  <c r="J112" i="1"/>
  <c r="J111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8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0" i="1"/>
  <c r="J59" i="1"/>
  <c r="J58" i="1"/>
  <c r="J54" i="1"/>
  <c r="J50" i="1"/>
  <c r="J49" i="1"/>
  <c r="I49" i="1"/>
  <c r="J48" i="1"/>
  <c r="J47" i="1"/>
  <c r="I46" i="1"/>
  <c r="J46" i="1" s="1"/>
  <c r="J45" i="1"/>
  <c r="J44" i="1"/>
  <c r="I43" i="1"/>
  <c r="J43" i="1" s="1"/>
  <c r="J42" i="1"/>
  <c r="J41" i="1"/>
  <c r="J40" i="1"/>
  <c r="I40" i="1"/>
  <c r="J39" i="1"/>
  <c r="J38" i="1"/>
  <c r="J37" i="1"/>
  <c r="J36" i="1"/>
  <c r="I36" i="1"/>
  <c r="J35" i="1"/>
  <c r="J34" i="1"/>
  <c r="I34" i="1"/>
  <c r="I27" i="1" s="1"/>
  <c r="J27" i="1" s="1"/>
  <c r="J33" i="1"/>
  <c r="J32" i="1"/>
  <c r="J31" i="1"/>
  <c r="J30" i="1"/>
  <c r="I30" i="1"/>
  <c r="J29" i="1"/>
  <c r="J28" i="1"/>
  <c r="J26" i="1"/>
  <c r="J25" i="1"/>
  <c r="I25" i="1"/>
  <c r="J24" i="1"/>
  <c r="I23" i="1"/>
  <c r="J23" i="1" s="1"/>
  <c r="J22" i="1"/>
  <c r="J21" i="1"/>
  <c r="J20" i="1"/>
  <c r="J19" i="1"/>
  <c r="I19" i="1"/>
  <c r="J18" i="1"/>
  <c r="I17" i="1"/>
  <c r="J17" i="1" s="1"/>
  <c r="J16" i="1"/>
  <c r="I15" i="1"/>
  <c r="J15" i="1" s="1"/>
  <c r="J14" i="1"/>
  <c r="J13" i="1"/>
  <c r="J12" i="1"/>
  <c r="H59" i="1" l="1"/>
  <c r="I10" i="1" l="1"/>
  <c r="J11" i="1"/>
  <c r="G57" i="1"/>
  <c r="J51" i="1" l="1"/>
  <c r="J10" i="1"/>
  <c r="G74" i="1"/>
  <c r="I114" i="1" l="1"/>
  <c r="H67" i="1"/>
  <c r="G75" i="1" l="1"/>
  <c r="G103" i="1"/>
  <c r="H108" i="1"/>
  <c r="H73" i="1" l="1"/>
  <c r="H74" i="1"/>
  <c r="G112" i="1" l="1"/>
  <c r="H112" i="1" s="1"/>
  <c r="H68" i="1" l="1"/>
  <c r="H69" i="1"/>
  <c r="H70" i="1"/>
  <c r="H71" i="1"/>
  <c r="H72" i="1"/>
  <c r="G110" i="1" l="1"/>
  <c r="G53" i="1"/>
  <c r="G49" i="1"/>
  <c r="G46" i="1"/>
  <c r="G43" i="1"/>
  <c r="G40" i="1"/>
  <c r="G36" i="1"/>
  <c r="G34" i="1"/>
  <c r="G30" i="1"/>
  <c r="G27" i="1"/>
  <c r="G25" i="1"/>
  <c r="G23" i="1"/>
  <c r="G19" i="1"/>
  <c r="G17" i="1"/>
  <c r="G15" i="1"/>
  <c r="G12" i="1"/>
  <c r="G11" i="1" s="1"/>
  <c r="G52" i="1" l="1"/>
  <c r="G51" i="1" s="1"/>
  <c r="G10" i="1"/>
  <c r="E16" i="1"/>
  <c r="G114" i="1" l="1"/>
  <c r="F13" i="1"/>
  <c r="H13" i="1" s="1"/>
  <c r="F14" i="1"/>
  <c r="H14" i="1" s="1"/>
  <c r="F16" i="1"/>
  <c r="H16" i="1" s="1"/>
  <c r="F18" i="1"/>
  <c r="H18" i="1" s="1"/>
  <c r="F20" i="1"/>
  <c r="H20" i="1" s="1"/>
  <c r="F21" i="1"/>
  <c r="H21" i="1" s="1"/>
  <c r="F22" i="1"/>
  <c r="H22" i="1" s="1"/>
  <c r="F24" i="1"/>
  <c r="H24" i="1" s="1"/>
  <c r="F26" i="1"/>
  <c r="H26" i="1" s="1"/>
  <c r="F28" i="1"/>
  <c r="H28" i="1" s="1"/>
  <c r="F29" i="1"/>
  <c r="H29" i="1" s="1"/>
  <c r="F31" i="1"/>
  <c r="H31" i="1" s="1"/>
  <c r="F32" i="1"/>
  <c r="H32" i="1" s="1"/>
  <c r="F33" i="1"/>
  <c r="H33" i="1" s="1"/>
  <c r="F35" i="1"/>
  <c r="H35" i="1" s="1"/>
  <c r="F37" i="1"/>
  <c r="H37" i="1" s="1"/>
  <c r="F38" i="1"/>
  <c r="H38" i="1" s="1"/>
  <c r="F39" i="1"/>
  <c r="H39" i="1" s="1"/>
  <c r="F41" i="1"/>
  <c r="H41" i="1" s="1"/>
  <c r="F42" i="1"/>
  <c r="H42" i="1" s="1"/>
  <c r="F44" i="1"/>
  <c r="H44" i="1" s="1"/>
  <c r="F45" i="1"/>
  <c r="H45" i="1" s="1"/>
  <c r="F47" i="1"/>
  <c r="H47" i="1" s="1"/>
  <c r="F48" i="1"/>
  <c r="H48" i="1" s="1"/>
  <c r="F50" i="1"/>
  <c r="H50" i="1" s="1"/>
  <c r="F54" i="1"/>
  <c r="H54" i="1" s="1"/>
  <c r="F55" i="1"/>
  <c r="H55" i="1" s="1"/>
  <c r="J55" i="1" s="1"/>
  <c r="F58" i="1"/>
  <c r="H58" i="1" s="1"/>
  <c r="F60" i="1"/>
  <c r="H60" i="1" s="1"/>
  <c r="F62" i="1"/>
  <c r="H62" i="1" s="1"/>
  <c r="F65" i="1"/>
  <c r="H65" i="1" s="1"/>
  <c r="F63" i="1"/>
  <c r="H63" i="1" s="1"/>
  <c r="F64" i="1"/>
  <c r="H64" i="1" s="1"/>
  <c r="F66" i="1"/>
  <c r="H66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1" i="1"/>
  <c r="H81" i="1" s="1"/>
  <c r="J81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4" i="1"/>
  <c r="H104" i="1" s="1"/>
  <c r="F106" i="1"/>
  <c r="H106" i="1" s="1"/>
  <c r="F107" i="1"/>
  <c r="H107" i="1" s="1"/>
  <c r="F109" i="1"/>
  <c r="H109" i="1" s="1"/>
  <c r="F111" i="1"/>
  <c r="H111" i="1" s="1"/>
  <c r="F113" i="1"/>
  <c r="H113" i="1" s="1"/>
  <c r="E110" i="1"/>
  <c r="E103" i="1"/>
  <c r="E75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14" i="1" l="1"/>
  <c r="D12" i="1" l="1"/>
  <c r="D15" i="1"/>
  <c r="F15" i="1" s="1"/>
  <c r="H15" i="1" s="1"/>
  <c r="D17" i="1"/>
  <c r="F17" i="1" s="1"/>
  <c r="H17" i="1" s="1"/>
  <c r="D19" i="1"/>
  <c r="F19" i="1" s="1"/>
  <c r="H19" i="1" s="1"/>
  <c r="D23" i="1"/>
  <c r="F23" i="1" s="1"/>
  <c r="H23" i="1" s="1"/>
  <c r="D25" i="1"/>
  <c r="F25" i="1" s="1"/>
  <c r="H25" i="1" s="1"/>
  <c r="D30" i="1"/>
  <c r="D34" i="1"/>
  <c r="F34" i="1" s="1"/>
  <c r="H34" i="1" s="1"/>
  <c r="D36" i="1"/>
  <c r="F36" i="1" s="1"/>
  <c r="H36" i="1" s="1"/>
  <c r="D40" i="1"/>
  <c r="F40" i="1" s="1"/>
  <c r="H40" i="1" s="1"/>
  <c r="D43" i="1"/>
  <c r="F43" i="1" s="1"/>
  <c r="H43" i="1" s="1"/>
  <c r="D46" i="1"/>
  <c r="F46" i="1" s="1"/>
  <c r="H46" i="1" s="1"/>
  <c r="F30" i="1" l="1"/>
  <c r="H30" i="1" s="1"/>
  <c r="D27" i="1"/>
  <c r="F27" i="1" s="1"/>
  <c r="H27" i="1" s="1"/>
  <c r="D11" i="1"/>
  <c r="F11" i="1" s="1"/>
  <c r="H11" i="1" s="1"/>
  <c r="F12" i="1"/>
  <c r="H12" i="1" s="1"/>
  <c r="D110" i="1"/>
  <c r="F110" i="1" s="1"/>
  <c r="H110" i="1" s="1"/>
  <c r="D57" i="1"/>
  <c r="F57" i="1" s="1"/>
  <c r="H57" i="1" s="1"/>
  <c r="J57" i="1" s="1"/>
  <c r="D102" i="1" l="1"/>
  <c r="D75" i="1" l="1"/>
  <c r="F75" i="1" s="1"/>
  <c r="H75" i="1" s="1"/>
  <c r="J75" i="1" s="1"/>
  <c r="F102" i="1"/>
  <c r="H102" i="1" s="1"/>
  <c r="D105" i="1"/>
  <c r="D103" i="1" l="1"/>
  <c r="F103" i="1" s="1"/>
  <c r="H103" i="1" s="1"/>
  <c r="F105" i="1"/>
  <c r="H105" i="1" s="1"/>
  <c r="D56" i="1"/>
  <c r="D53" i="1" l="1"/>
  <c r="F53" i="1" s="1"/>
  <c r="F56" i="1"/>
  <c r="H56" i="1" s="1"/>
  <c r="J56" i="1" s="1"/>
  <c r="D49" i="1"/>
  <c r="D52" i="1" l="1"/>
  <c r="D51" i="1" s="1"/>
  <c r="D10" i="1"/>
  <c r="F10" i="1" s="1"/>
  <c r="H10" i="1" s="1"/>
  <c r="F49" i="1"/>
  <c r="H49" i="1" s="1"/>
  <c r="H53" i="1"/>
  <c r="F52" i="1"/>
  <c r="F51" i="1" s="1"/>
  <c r="H52" i="1" l="1"/>
  <c r="H51" i="1" s="1"/>
  <c r="D114" i="1"/>
  <c r="F114" i="1" s="1"/>
  <c r="H114" i="1" s="1"/>
  <c r="J114" i="1" s="1"/>
</calcChain>
</file>

<file path=xl/sharedStrings.xml><?xml version="1.0" encoding="utf-8"?>
<sst xmlns="http://schemas.openxmlformats.org/spreadsheetml/2006/main" count="225" uniqueCount="221">
  <si>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</si>
  <si>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</si>
  <si>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</si>
  <si>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</si>
  <si>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</si>
  <si>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</si>
  <si>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</si>
  <si>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</si>
  <si>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</si>
  <si>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</si>
  <si>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</si>
  <si>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</si>
  <si>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</si>
  <si>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</si>
  <si>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</si>
  <si>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</si>
  <si>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</si>
  <si>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</si>
  <si>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</si>
  <si>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</si>
  <si>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</si>
  <si>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</si>
  <si>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</si>
  <si>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</si>
  <si>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</si>
  <si>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</si>
  <si>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</si>
  <si>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</si>
  <si>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</si>
  <si>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</si>
  <si>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</si>
  <si>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</si>
  <si>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</si>
  <si>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</si>
  <si>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</si>
  <si>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</si>
  <si>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</si>
  <si>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</si>
  <si>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</si>
  <si>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</si>
  <si>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</si>
  <si>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</si>
  <si>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</si>
  <si>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</si>
  <si>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</si>
  <si>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</si>
  <si>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</si>
  <si>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</si>
  <si>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</si>
  <si>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</si>
  <si>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</si>
  <si>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</si>
  <si>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</si>
  <si>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</si>
  <si>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</si>
  <si>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</si>
  <si>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</si>
  <si>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</si>
  <si>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</si>
  <si>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</si>
  <si>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</si>
  <si>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</si>
  <si>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</si>
  <si>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</si>
  <si>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</si>
  <si>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</si>
  <si>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</si>
  <si>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</si>
  <si>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</si>
  <si>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</si>
  <si>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</si>
  <si>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</si>
  <si>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</si>
  <si>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</si>
  <si>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</si>
  <si>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</si>
  <si>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</si>
  <si>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</si>
  <si>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</si>
  <si>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</si>
  <si>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</si>
  <si>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</si>
  <si>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</si>
  <si>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</si>
  <si>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</si>
  <si>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</si>
  <si>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</si>
  <si>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</si>
  <si>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</si>
  <si>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</si>
  <si>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</si>
  <si>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</si>
  <si>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</si>
  <si>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</si>
  <si>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</si>
  <si>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</si>
  <si>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</si>
  <si>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</si>
  <si>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</si>
  <si>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</si>
  <si>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</si>
  <si>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</si>
  <si>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</si>
  <si>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</si>
  <si>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</si>
  <si>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</si>
  <si>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</si>
  <si>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</si>
  <si>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</si>
  <si>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</si>
  <si>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</si>
  <si>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</si>
  <si>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</si>
  <si>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</si>
  <si>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</si>
  <si>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</si>
  <si>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</si>
  <si>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</si>
  <si>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</si>
  <si>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</si>
  <si>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</si>
  <si>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</si>
  <si>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</si>
  <si>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</si>
  <si>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</si>
  <si>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</si>
  <si>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</si>
  <si>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</si>
  <si>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</si>
  <si>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</si>
  <si>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</si>
  <si>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</si>
  <si>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</si>
  <si>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</si>
  <si>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</si>
  <si>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</si>
  <si>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</si>
  <si>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</si>
  <si>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</si>
  <si>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</si>
  <si>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</si>
  <si>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</si>
  <si>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</si>
  <si>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</si>
  <si>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</si>
  <si>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</si>
  <si>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Субсидии бюджетам субъектов Российской Фе-дерации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</si>
  <si>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</si>
  <si>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Фе-дерации на мероприятия по пренатальной (дородовой) диагностике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</si>
  <si>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</si>
  <si>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</si>
  <si>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</si>
  <si>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</si>
  <si>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</si>
  <si>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</si>
  <si>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</si>
  <si>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</si>
  <si>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</si>
  <si>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</si>
  <si>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</si>
  <si>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</si>
  <si>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</si>
  <si>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</si>
  <si>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</si>
  <si>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</si>
  <si>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</si>
  <si>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</si>
  <si>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</si>
  <si>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</si>
  <si>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</si>
  <si>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</si>
  <si>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</si>
  <si>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</si>
  <si>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</si>
  <si>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</si>
  <si>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</si>
  <si>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</si>
  <si>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</si>
  <si>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</si>
  <si>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</si>
  <si>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</si>
  <si>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</si>
  <si>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</si>
  <si>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</si>
  <si>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</si>
  <si>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</si>
  <si>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</si>
  <si>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</si>
  <si>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</si>
  <si>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</si>
  <si>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</si>
  <si>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</si>
  <si>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</si>
  <si>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</si>
  <si>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</si>
  <si>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</si>
  <si>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</si>
  <si>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</si>
  <si>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</si>
  <si>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</si>
  <si>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</si>
  <si>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</si>
  <si>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</si>
  <si>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</si>
  <si>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</si>
  <si>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</si>
  <si>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</si>
  <si>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</si>
  <si>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</si>
  <si>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</si>
  <si>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</si>
  <si>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</si>
  <si>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</si>
  <si>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</si>
  <si>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технологического развития экономики Российской Федерации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</si>
  <si>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</si>
  <si>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</si>
  <si>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</si>
  <si>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Приложение 2</t>
  </si>
  <si>
    <t>уточнение  май            2014 год поправки депутатов            (руб.)</t>
  </si>
  <si>
    <t>от 02.06.2014  № 20-з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</si>
</sst>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3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6.28515625" style="2" hidden="1" customWidth="1"/>
    <col min="9" max="9" width="14.140625" style="2" hidden="1" customWidth="1"/>
    <col min="10" max="10" width="15.5703125" style="2" hidden="1" customWidth="1"/>
    <col min="11" max="11" width="19.140625" style="2" hidden="1" customWidth="1"/>
    <col min="12" max="12" width="15.5703125" style="2" customWidth="1"/>
    <col min="13" max="13" width="9.140625" style="2"/>
    <col min="14" max="14" width="29.5703125" style="2" customWidth="1"/>
    <col min="15" max="16384" width="9.140625" style="2"/>
  </cols>
  <sheetData>
    <row r="1" spans="1:12" x14ac:dyDescent="0.25">
      <c r="B1" s="55" t="s">
        <v>218</v>
      </c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x14ac:dyDescent="0.25">
      <c r="B2" s="55" t="s">
        <v>133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x14ac:dyDescent="0.25">
      <c r="B3" s="55" t="s">
        <v>220</v>
      </c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x14ac:dyDescent="0.25">
      <c r="C4" s="20"/>
    </row>
    <row r="5" spans="1:12" ht="18.75" x14ac:dyDescent="0.3">
      <c r="B5" s="56" t="s">
        <v>134</v>
      </c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1:12" ht="18.75" x14ac:dyDescent="0.3">
      <c r="B6" s="56" t="s">
        <v>0</v>
      </c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2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</row>
    <row r="8" spans="1:12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</row>
    <row r="9" spans="1:12" ht="68.25" customHeight="1" x14ac:dyDescent="0.25">
      <c r="A9" s="4"/>
      <c r="B9" s="9" t="s">
        <v>1</v>
      </c>
      <c r="C9" s="9" t="s">
        <v>2</v>
      </c>
      <c r="D9" s="10" t="s">
        <v>135</v>
      </c>
      <c r="E9" s="10" t="s">
        <v>176</v>
      </c>
      <c r="F9" s="10" t="s">
        <v>135</v>
      </c>
      <c r="G9" s="10" t="s">
        <v>211</v>
      </c>
      <c r="H9" s="10" t="s">
        <v>135</v>
      </c>
      <c r="I9" s="10" t="s">
        <v>215</v>
      </c>
      <c r="J9" s="47" t="s">
        <v>135</v>
      </c>
      <c r="K9" s="10" t="s">
        <v>219</v>
      </c>
      <c r="L9" s="47" t="s">
        <v>135</v>
      </c>
    </row>
    <row r="10" spans="1:12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350000000</v>
      </c>
      <c r="J10" s="12">
        <f>H10+I10</f>
        <v>46998918000</v>
      </c>
      <c r="K10" s="12">
        <f>SUM(K11+K15+K17+K19+K23+K25+K27+K36+K40+K43+K46+K49)</f>
        <v>25430233</v>
      </c>
      <c r="L10" s="12">
        <f>J10+K10</f>
        <v>47024348233</v>
      </c>
    </row>
    <row r="11" spans="1:12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84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0</v>
      </c>
      <c r="L11" s="12">
        <f>J11+K11</f>
        <v>24076500000</v>
      </c>
    </row>
    <row r="12" spans="1:12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0</v>
      </c>
      <c r="L12" s="14">
        <f t="shared" ref="L12:L50" si="3">J12+K12</f>
        <v>11114400000</v>
      </c>
    </row>
    <row r="13" spans="1:12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/>
      <c r="L13" s="24">
        <f t="shared" si="3"/>
        <v>11114400000</v>
      </c>
    </row>
    <row r="14" spans="1:12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</row>
    <row r="15" spans="1:12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</row>
    <row r="16" spans="1:12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</row>
    <row r="17" spans="2:12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</row>
    <row r="18" spans="2:12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</row>
    <row r="19" spans="2:12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</row>
    <row r="20" spans="2:12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</row>
    <row r="21" spans="2:12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</row>
    <row r="22" spans="2:12" x14ac:dyDescent="0.25">
      <c r="B22" s="13" t="s">
        <v>75</v>
      </c>
      <c r="C22" s="13" t="s">
        <v>76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</row>
    <row r="23" spans="2:12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</row>
    <row r="24" spans="2:12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</row>
    <row r="25" spans="2:12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</row>
    <row r="26" spans="2:12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</row>
    <row r="27" spans="2:12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</row>
    <row r="28" spans="2:12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</row>
    <row r="29" spans="2:12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</row>
    <row r="30" spans="2:12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</row>
    <row r="31" spans="2:12" ht="102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</row>
    <row r="32" spans="2:12" ht="148.5" customHeight="1" x14ac:dyDescent="0.25">
      <c r="B32" s="15" t="s">
        <v>78</v>
      </c>
      <c r="C32" s="15" t="s">
        <v>77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</row>
    <row r="33" spans="2:14" ht="100.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</row>
    <row r="34" spans="2:14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</row>
    <row r="35" spans="2:14" ht="68.25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</row>
    <row r="36" spans="2:14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</row>
    <row r="37" spans="2:14" ht="32.25" customHeight="1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</row>
    <row r="38" spans="2:14" x14ac:dyDescent="0.25">
      <c r="B38" s="13" t="s">
        <v>74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</row>
    <row r="39" spans="2:14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</row>
    <row r="40" spans="2:14" ht="35.25" customHeight="1" x14ac:dyDescent="0.25">
      <c r="B40" s="11" t="s">
        <v>37</v>
      </c>
      <c r="C40" s="11" t="s">
        <v>73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</row>
    <row r="41" spans="2:14" ht="19.5" customHeight="1" x14ac:dyDescent="0.25">
      <c r="B41" s="16" t="s">
        <v>161</v>
      </c>
      <c r="C41" s="27" t="s">
        <v>162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N41" s="6"/>
    </row>
    <row r="42" spans="2:14" s="51" customFormat="1" ht="21.75" customHeight="1" x14ac:dyDescent="0.25">
      <c r="B42" s="16" t="s">
        <v>163</v>
      </c>
      <c r="C42" s="27" t="s">
        <v>164</v>
      </c>
      <c r="D42" s="50">
        <v>23400000</v>
      </c>
      <c r="E42" s="50"/>
      <c r="F42" s="50">
        <f t="shared" si="0"/>
        <v>23400000</v>
      </c>
      <c r="G42" s="50"/>
      <c r="H42" s="50">
        <f t="shared" si="1"/>
        <v>23400000</v>
      </c>
      <c r="I42" s="50"/>
      <c r="J42" s="50">
        <f t="shared" si="2"/>
        <v>23400000</v>
      </c>
      <c r="K42" s="50"/>
      <c r="L42" s="50">
        <f t="shared" si="3"/>
        <v>23400000</v>
      </c>
      <c r="N42" s="52"/>
    </row>
    <row r="43" spans="2:14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</row>
    <row r="44" spans="2:14" ht="97.5" customHeight="1" x14ac:dyDescent="0.25">
      <c r="B44" s="13" t="s">
        <v>40</v>
      </c>
      <c r="C44" s="13" t="s">
        <v>71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</row>
    <row r="45" spans="2:14" ht="65.25" customHeight="1" x14ac:dyDescent="0.25">
      <c r="B45" s="13" t="s">
        <v>41</v>
      </c>
      <c r="C45" s="13" t="s">
        <v>72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</row>
    <row r="46" spans="2:14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100000000</v>
      </c>
      <c r="J46" s="21">
        <f t="shared" si="2"/>
        <v>378252000</v>
      </c>
      <c r="K46" s="21">
        <f>SUM(K47:K48)</f>
        <v>25430233</v>
      </c>
      <c r="L46" s="21">
        <f t="shared" si="3"/>
        <v>403682233</v>
      </c>
    </row>
    <row r="47" spans="2:14" ht="48.75" customHeight="1" x14ac:dyDescent="0.25">
      <c r="B47" s="13" t="s">
        <v>79</v>
      </c>
      <c r="C47" s="13" t="s">
        <v>80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v>100000000</v>
      </c>
      <c r="J47" s="25">
        <f t="shared" si="2"/>
        <v>350000000</v>
      </c>
      <c r="K47" s="25">
        <v>25430233</v>
      </c>
      <c r="L47" s="25">
        <f t="shared" si="3"/>
        <v>375430233</v>
      </c>
    </row>
    <row r="48" spans="2:14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</row>
    <row r="49" spans="1:12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</row>
    <row r="50" spans="1:12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</row>
    <row r="51" spans="1:12" ht="17.25" customHeight="1" x14ac:dyDescent="0.25">
      <c r="A51" s="5"/>
      <c r="B51" s="11" t="s">
        <v>81</v>
      </c>
      <c r="C51" s="11" t="s">
        <v>82</v>
      </c>
      <c r="D51" s="23">
        <f>SUM(D52)</f>
        <v>4966959427</v>
      </c>
      <c r="E51" s="23">
        <f>SUM(E52)</f>
        <v>0</v>
      </c>
      <c r="F51" s="23">
        <f>SUM(F52,F110)</f>
        <v>4966959427</v>
      </c>
      <c r="G51" s="23">
        <f>SUM(G52)</f>
        <v>522231183</v>
      </c>
      <c r="H51" s="23">
        <f>SUM(H52,H110)</f>
        <v>5489190610</v>
      </c>
      <c r="I51" s="23">
        <f>SUM(I52,I110)</f>
        <v>10362844</v>
      </c>
      <c r="J51" s="23">
        <f>H51+I51</f>
        <v>5499553454</v>
      </c>
      <c r="K51" s="23">
        <f>SUM(K52,K110)</f>
        <v>0</v>
      </c>
      <c r="L51" s="23">
        <f>J51+K51</f>
        <v>5499553454</v>
      </c>
    </row>
    <row r="52" spans="1:12" ht="35.25" customHeight="1" x14ac:dyDescent="0.25">
      <c r="A52" s="5"/>
      <c r="B52" s="11" t="s">
        <v>83</v>
      </c>
      <c r="C52" s="11" t="s">
        <v>84</v>
      </c>
      <c r="D52" s="21">
        <f>SUM(D53,D57,D75,D103,D110)</f>
        <v>4966959427</v>
      </c>
      <c r="E52" s="21">
        <f>SUM(E53,E57,E75,E103,E110)</f>
        <v>0</v>
      </c>
      <c r="F52" s="21">
        <f>SUM(F53,F57,F75,F103)</f>
        <v>4250410420</v>
      </c>
      <c r="G52" s="21">
        <f>SUM(G53,G57,G75,G103,G110)</f>
        <v>522231183</v>
      </c>
      <c r="H52" s="21">
        <f>SUM(H53,H57,H75,H103)</f>
        <v>4762653433</v>
      </c>
      <c r="I52" s="21">
        <f>SUM(I53,I57,I75,I103)</f>
        <v>200444000</v>
      </c>
      <c r="J52" s="21">
        <f>H52+I52</f>
        <v>4963097433</v>
      </c>
      <c r="K52" s="21">
        <f>SUM(K53,K57,K75,K103)</f>
        <v>0</v>
      </c>
      <c r="L52" s="21">
        <f>J52+K52</f>
        <v>4963097433</v>
      </c>
    </row>
    <row r="53" spans="1:12" ht="34.5" customHeight="1" x14ac:dyDescent="0.25">
      <c r="A53" s="5"/>
      <c r="B53" s="11" t="s">
        <v>85</v>
      </c>
      <c r="C53" s="11" t="s">
        <v>86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14" si="4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</row>
    <row r="54" spans="1:12" ht="51" customHeight="1" x14ac:dyDescent="0.25">
      <c r="A54" s="5"/>
      <c r="B54" s="15" t="s">
        <v>87</v>
      </c>
      <c r="C54" s="15" t="s">
        <v>88</v>
      </c>
      <c r="D54" s="22">
        <v>64720400</v>
      </c>
      <c r="E54" s="22"/>
      <c r="F54" s="22">
        <f t="shared" si="0"/>
        <v>64720400</v>
      </c>
      <c r="G54" s="22"/>
      <c r="H54" s="22">
        <f t="shared" si="4"/>
        <v>64720400</v>
      </c>
      <c r="I54" s="22"/>
      <c r="J54" s="22">
        <f t="shared" ref="J54:J64" si="5">H54+I54</f>
        <v>64720400</v>
      </c>
      <c r="K54" s="22"/>
      <c r="L54" s="22">
        <f t="shared" ref="L54:L64" si="6">J54+K54</f>
        <v>64720400</v>
      </c>
    </row>
    <row r="55" spans="1:12" ht="50.25" customHeight="1" x14ac:dyDescent="0.25">
      <c r="A55" s="5"/>
      <c r="B55" s="15" t="s">
        <v>142</v>
      </c>
      <c r="C55" s="15" t="s">
        <v>89</v>
      </c>
      <c r="D55" s="14"/>
      <c r="E55" s="14"/>
      <c r="F55" s="14">
        <f t="shared" si="0"/>
        <v>0</v>
      </c>
      <c r="G55" s="14">
        <v>838321100</v>
      </c>
      <c r="H55" s="14">
        <f t="shared" si="4"/>
        <v>838321100</v>
      </c>
      <c r="I55" s="14"/>
      <c r="J55" s="14">
        <f t="shared" si="5"/>
        <v>838321100</v>
      </c>
      <c r="K55" s="14"/>
      <c r="L55" s="14">
        <f t="shared" si="6"/>
        <v>838321100</v>
      </c>
    </row>
    <row r="56" spans="1:12" ht="32.25" hidden="1" customHeight="1" x14ac:dyDescent="0.25">
      <c r="A56" s="5"/>
      <c r="B56" s="15" t="s">
        <v>143</v>
      </c>
      <c r="C56" s="15" t="s">
        <v>144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4"/>
        <v>0</v>
      </c>
      <c r="I56" s="14"/>
      <c r="J56" s="14">
        <f t="shared" si="5"/>
        <v>0</v>
      </c>
      <c r="K56" s="14"/>
      <c r="L56" s="14">
        <f t="shared" si="6"/>
        <v>0</v>
      </c>
    </row>
    <row r="57" spans="1:12" ht="49.5" customHeight="1" x14ac:dyDescent="0.25">
      <c r="A57" s="5"/>
      <c r="B57" s="11" t="s">
        <v>90</v>
      </c>
      <c r="C57" s="11" t="s">
        <v>91</v>
      </c>
      <c r="D57" s="17">
        <f>SUM(D58:D66)</f>
        <v>80748100</v>
      </c>
      <c r="E57" s="17">
        <f>SUM(E58:E66)</f>
        <v>0</v>
      </c>
      <c r="F57" s="17">
        <f t="shared" si="0"/>
        <v>80748100</v>
      </c>
      <c r="G57" s="17">
        <f>SUM(G58:G74)</f>
        <v>304072013</v>
      </c>
      <c r="H57" s="17">
        <f t="shared" si="4"/>
        <v>384820113</v>
      </c>
      <c r="I57" s="17">
        <f>SUM(I58:I74)</f>
        <v>200444000</v>
      </c>
      <c r="J57" s="17">
        <f t="shared" si="5"/>
        <v>585264113</v>
      </c>
      <c r="K57" s="17">
        <f>SUM(K58:K74)</f>
        <v>0</v>
      </c>
      <c r="L57" s="17">
        <f t="shared" si="6"/>
        <v>585264113</v>
      </c>
    </row>
    <row r="58" spans="1:12" ht="35.25" customHeight="1" x14ac:dyDescent="0.25">
      <c r="A58" s="5"/>
      <c r="B58" s="15" t="s">
        <v>92</v>
      </c>
      <c r="C58" s="15" t="s">
        <v>93</v>
      </c>
      <c r="D58" s="28">
        <v>37510500</v>
      </c>
      <c r="E58" s="28"/>
      <c r="F58" s="28">
        <f t="shared" si="0"/>
        <v>37510500</v>
      </c>
      <c r="G58" s="28"/>
      <c r="H58" s="28">
        <f t="shared" si="4"/>
        <v>37510500</v>
      </c>
      <c r="I58" s="28"/>
      <c r="J58" s="28">
        <f t="shared" si="5"/>
        <v>37510500</v>
      </c>
      <c r="K58" s="28"/>
      <c r="L58" s="28">
        <f t="shared" si="6"/>
        <v>37510500</v>
      </c>
    </row>
    <row r="59" spans="1:12" ht="51" customHeight="1" x14ac:dyDescent="0.25">
      <c r="A59" s="5"/>
      <c r="B59" s="15" t="s">
        <v>201</v>
      </c>
      <c r="C59" s="29" t="s">
        <v>202</v>
      </c>
      <c r="D59" s="28"/>
      <c r="E59" s="28"/>
      <c r="F59" s="28"/>
      <c r="G59" s="28">
        <v>19882700</v>
      </c>
      <c r="H59" s="28">
        <f t="shared" si="4"/>
        <v>19882700</v>
      </c>
      <c r="I59" s="28"/>
      <c r="J59" s="28">
        <f t="shared" si="5"/>
        <v>19882700</v>
      </c>
      <c r="K59" s="28"/>
      <c r="L59" s="28">
        <f t="shared" si="6"/>
        <v>19882700</v>
      </c>
    </row>
    <row r="60" spans="1:12" ht="33.75" customHeight="1" x14ac:dyDescent="0.25">
      <c r="A60" s="5"/>
      <c r="B60" s="15" t="s">
        <v>199</v>
      </c>
      <c r="C60" s="29" t="s">
        <v>200</v>
      </c>
      <c r="D60" s="28"/>
      <c r="E60" s="28"/>
      <c r="F60" s="28">
        <f t="shared" si="0"/>
        <v>0</v>
      </c>
      <c r="G60" s="28">
        <v>1600000</v>
      </c>
      <c r="H60" s="28">
        <f t="shared" si="4"/>
        <v>1600000</v>
      </c>
      <c r="I60" s="28"/>
      <c r="J60" s="28">
        <f t="shared" si="5"/>
        <v>1600000</v>
      </c>
      <c r="K60" s="28"/>
      <c r="L60" s="28">
        <f t="shared" si="6"/>
        <v>1600000</v>
      </c>
    </row>
    <row r="61" spans="1:12" ht="83.25" customHeight="1" x14ac:dyDescent="0.25">
      <c r="A61" s="5"/>
      <c r="B61" s="46" t="s">
        <v>217</v>
      </c>
      <c r="C61" s="46" t="s">
        <v>216</v>
      </c>
      <c r="D61" s="28"/>
      <c r="E61" s="28"/>
      <c r="F61" s="28"/>
      <c r="G61" s="28"/>
      <c r="H61" s="28"/>
      <c r="I61" s="45">
        <v>200444000</v>
      </c>
      <c r="J61" s="28">
        <f t="shared" si="5"/>
        <v>200444000</v>
      </c>
      <c r="K61" s="48"/>
      <c r="L61" s="28">
        <f t="shared" si="6"/>
        <v>200444000</v>
      </c>
    </row>
    <row r="62" spans="1:12" ht="48.75" customHeight="1" x14ac:dyDescent="0.25">
      <c r="A62" s="5"/>
      <c r="B62" s="15" t="s">
        <v>130</v>
      </c>
      <c r="C62" s="42" t="s">
        <v>179</v>
      </c>
      <c r="D62" s="28">
        <v>9151100</v>
      </c>
      <c r="E62" s="28"/>
      <c r="F62" s="28">
        <f t="shared" si="0"/>
        <v>9151100</v>
      </c>
      <c r="G62" s="28"/>
      <c r="H62" s="28">
        <f t="shared" si="4"/>
        <v>9151100</v>
      </c>
      <c r="I62" s="28"/>
      <c r="J62" s="28">
        <f t="shared" si="5"/>
        <v>9151100</v>
      </c>
      <c r="K62" s="28"/>
      <c r="L62" s="28">
        <f t="shared" si="6"/>
        <v>9151100</v>
      </c>
    </row>
    <row r="63" spans="1:12" ht="64.5" customHeight="1" x14ac:dyDescent="0.25">
      <c r="A63" s="5"/>
      <c r="B63" s="15" t="s">
        <v>145</v>
      </c>
      <c r="C63" s="29" t="s">
        <v>146</v>
      </c>
      <c r="D63" s="28">
        <v>4836900</v>
      </c>
      <c r="E63" s="28"/>
      <c r="F63" s="28">
        <f t="shared" si="0"/>
        <v>4836900</v>
      </c>
      <c r="G63" s="28"/>
      <c r="H63" s="28">
        <f t="shared" si="4"/>
        <v>4836900</v>
      </c>
      <c r="I63" s="28"/>
      <c r="J63" s="28">
        <f t="shared" si="5"/>
        <v>4836900</v>
      </c>
      <c r="K63" s="28"/>
      <c r="L63" s="28">
        <f t="shared" si="6"/>
        <v>4836900</v>
      </c>
    </row>
    <row r="64" spans="1:12" ht="50.25" customHeight="1" x14ac:dyDescent="0.25">
      <c r="A64" s="5"/>
      <c r="B64" s="15" t="s">
        <v>147</v>
      </c>
      <c r="C64" s="29" t="s">
        <v>148</v>
      </c>
      <c r="D64" s="28">
        <v>5962300</v>
      </c>
      <c r="E64" s="28"/>
      <c r="F64" s="28">
        <f t="shared" si="0"/>
        <v>5962300</v>
      </c>
      <c r="G64" s="28"/>
      <c r="H64" s="28">
        <f t="shared" si="4"/>
        <v>5962300</v>
      </c>
      <c r="I64" s="28"/>
      <c r="J64" s="28">
        <f t="shared" si="5"/>
        <v>5962300</v>
      </c>
      <c r="K64" s="28"/>
      <c r="L64" s="28">
        <f t="shared" si="6"/>
        <v>5962300</v>
      </c>
    </row>
    <row r="65" spans="1:12" ht="91.5" customHeight="1" x14ac:dyDescent="0.25">
      <c r="A65" s="5"/>
      <c r="B65" s="15" t="s">
        <v>131</v>
      </c>
      <c r="C65" s="43" t="s">
        <v>132</v>
      </c>
      <c r="D65" s="41"/>
      <c r="E65" s="28"/>
      <c r="F65" s="28">
        <f>D65+E65</f>
        <v>0</v>
      </c>
      <c r="G65" s="28">
        <v>105789000</v>
      </c>
      <c r="H65" s="28">
        <f>F65+G65</f>
        <v>105789000</v>
      </c>
      <c r="I65" s="28"/>
      <c r="J65" s="28">
        <f>H65+I65</f>
        <v>105789000</v>
      </c>
      <c r="K65" s="28"/>
      <c r="L65" s="28">
        <f>J65+K65</f>
        <v>105789000</v>
      </c>
    </row>
    <row r="66" spans="1:12" ht="87.75" customHeight="1" x14ac:dyDescent="0.25">
      <c r="A66" s="5"/>
      <c r="B66" s="15" t="s">
        <v>149</v>
      </c>
      <c r="C66" s="29" t="s">
        <v>150</v>
      </c>
      <c r="D66" s="28">
        <v>23287300</v>
      </c>
      <c r="E66" s="28"/>
      <c r="F66" s="28">
        <f t="shared" si="0"/>
        <v>23287300</v>
      </c>
      <c r="G66" s="28">
        <v>1122600</v>
      </c>
      <c r="H66" s="28">
        <f t="shared" si="4"/>
        <v>24409900</v>
      </c>
      <c r="I66" s="28"/>
      <c r="J66" s="28">
        <f t="shared" ref="J66:J114" si="7">H66+I66</f>
        <v>24409900</v>
      </c>
      <c r="K66" s="28"/>
      <c r="L66" s="28">
        <f t="shared" ref="L66:L114" si="8">J66+K66</f>
        <v>24409900</v>
      </c>
    </row>
    <row r="67" spans="1:12" ht="82.5" customHeight="1" x14ac:dyDescent="0.25">
      <c r="A67" s="5"/>
      <c r="B67" s="15" t="s">
        <v>209</v>
      </c>
      <c r="C67" s="29" t="s">
        <v>210</v>
      </c>
      <c r="D67" s="28"/>
      <c r="E67" s="28"/>
      <c r="F67" s="28"/>
      <c r="G67" s="28">
        <v>13254500</v>
      </c>
      <c r="H67" s="28">
        <f t="shared" si="4"/>
        <v>13254500</v>
      </c>
      <c r="I67" s="28"/>
      <c r="J67" s="28">
        <f t="shared" si="7"/>
        <v>13254500</v>
      </c>
      <c r="K67" s="28"/>
      <c r="L67" s="28">
        <f t="shared" si="8"/>
        <v>13254500</v>
      </c>
    </row>
    <row r="68" spans="1:12" ht="97.5" customHeight="1" x14ac:dyDescent="0.25">
      <c r="A68" s="5"/>
      <c r="B68" s="15" t="s">
        <v>183</v>
      </c>
      <c r="C68" s="29" t="s">
        <v>188</v>
      </c>
      <c r="D68" s="28"/>
      <c r="E68" s="28"/>
      <c r="F68" s="28"/>
      <c r="G68" s="28">
        <v>1362100</v>
      </c>
      <c r="H68" s="28">
        <f t="shared" si="4"/>
        <v>1362100</v>
      </c>
      <c r="I68" s="28"/>
      <c r="J68" s="28">
        <f t="shared" si="7"/>
        <v>1362100</v>
      </c>
      <c r="K68" s="28"/>
      <c r="L68" s="28">
        <f t="shared" si="8"/>
        <v>1362100</v>
      </c>
    </row>
    <row r="69" spans="1:12" ht="64.5" customHeight="1" x14ac:dyDescent="0.25">
      <c r="A69" s="5"/>
      <c r="B69" s="30" t="s">
        <v>184</v>
      </c>
      <c r="C69" s="29" t="s">
        <v>189</v>
      </c>
      <c r="D69" s="28"/>
      <c r="E69" s="28"/>
      <c r="F69" s="28"/>
      <c r="G69" s="28">
        <v>54592900</v>
      </c>
      <c r="H69" s="28">
        <f t="shared" si="4"/>
        <v>54592900</v>
      </c>
      <c r="I69" s="28"/>
      <c r="J69" s="28">
        <f t="shared" si="7"/>
        <v>54592900</v>
      </c>
      <c r="K69" s="28"/>
      <c r="L69" s="28">
        <f t="shared" si="8"/>
        <v>54592900</v>
      </c>
    </row>
    <row r="70" spans="1:12" ht="51" customHeight="1" x14ac:dyDescent="0.25">
      <c r="A70" s="5"/>
      <c r="B70" s="15" t="s">
        <v>185</v>
      </c>
      <c r="C70" s="29" t="s">
        <v>190</v>
      </c>
      <c r="D70" s="28"/>
      <c r="E70" s="28"/>
      <c r="F70" s="28"/>
      <c r="G70" s="28">
        <v>40521100</v>
      </c>
      <c r="H70" s="28">
        <f t="shared" si="4"/>
        <v>40521100</v>
      </c>
      <c r="I70" s="28"/>
      <c r="J70" s="28">
        <f t="shared" si="7"/>
        <v>40521100</v>
      </c>
      <c r="K70" s="28"/>
      <c r="L70" s="28">
        <f t="shared" si="8"/>
        <v>40521100</v>
      </c>
    </row>
    <row r="71" spans="1:12" ht="83.25" customHeight="1" x14ac:dyDescent="0.25">
      <c r="A71" s="5"/>
      <c r="B71" s="15" t="s">
        <v>186</v>
      </c>
      <c r="C71" s="29" t="s">
        <v>191</v>
      </c>
      <c r="D71" s="28"/>
      <c r="E71" s="28"/>
      <c r="F71" s="28"/>
      <c r="G71" s="28">
        <v>64480000</v>
      </c>
      <c r="H71" s="28">
        <f t="shared" si="4"/>
        <v>64480000</v>
      </c>
      <c r="I71" s="28"/>
      <c r="J71" s="28">
        <f t="shared" si="7"/>
        <v>64480000</v>
      </c>
      <c r="K71" s="28"/>
      <c r="L71" s="28">
        <f t="shared" si="8"/>
        <v>64480000</v>
      </c>
    </row>
    <row r="72" spans="1:12" ht="97.5" customHeight="1" x14ac:dyDescent="0.25">
      <c r="A72" s="5"/>
      <c r="B72" s="15" t="s">
        <v>187</v>
      </c>
      <c r="C72" s="29" t="s">
        <v>192</v>
      </c>
      <c r="D72" s="28"/>
      <c r="E72" s="28"/>
      <c r="F72" s="28"/>
      <c r="G72" s="28">
        <v>1387700</v>
      </c>
      <c r="H72" s="28">
        <f t="shared" si="4"/>
        <v>1387700</v>
      </c>
      <c r="I72" s="28"/>
      <c r="J72" s="28">
        <f t="shared" si="7"/>
        <v>1387700</v>
      </c>
      <c r="K72" s="28"/>
      <c r="L72" s="28">
        <f t="shared" si="8"/>
        <v>1387700</v>
      </c>
    </row>
    <row r="73" spans="1:12" ht="67.5" customHeight="1" x14ac:dyDescent="0.25">
      <c r="A73" s="5"/>
      <c r="B73" s="15" t="s">
        <v>195</v>
      </c>
      <c r="C73" s="29" t="s">
        <v>196</v>
      </c>
      <c r="D73" s="28"/>
      <c r="E73" s="28"/>
      <c r="F73" s="28"/>
      <c r="G73" s="28">
        <v>40167</v>
      </c>
      <c r="H73" s="28">
        <f t="shared" si="4"/>
        <v>40167</v>
      </c>
      <c r="I73" s="28"/>
      <c r="J73" s="28">
        <f t="shared" si="7"/>
        <v>40167</v>
      </c>
      <c r="K73" s="28"/>
      <c r="L73" s="28">
        <f t="shared" si="8"/>
        <v>40167</v>
      </c>
    </row>
    <row r="74" spans="1:12" ht="81" customHeight="1" x14ac:dyDescent="0.25">
      <c r="A74" s="5"/>
      <c r="B74" s="15" t="s">
        <v>197</v>
      </c>
      <c r="C74" s="29" t="s">
        <v>198</v>
      </c>
      <c r="D74" s="28"/>
      <c r="E74" s="28"/>
      <c r="F74" s="28"/>
      <c r="G74" s="28">
        <f>15000+24246</f>
        <v>39246</v>
      </c>
      <c r="H74" s="28">
        <f t="shared" si="4"/>
        <v>39246</v>
      </c>
      <c r="I74" s="28"/>
      <c r="J74" s="28">
        <f t="shared" si="7"/>
        <v>39246</v>
      </c>
      <c r="K74" s="28"/>
      <c r="L74" s="28">
        <f t="shared" si="8"/>
        <v>39246</v>
      </c>
    </row>
    <row r="75" spans="1:12" ht="35.25" customHeight="1" x14ac:dyDescent="0.25">
      <c r="A75" s="5"/>
      <c r="B75" s="11" t="s">
        <v>94</v>
      </c>
      <c r="C75" s="11" t="s">
        <v>95</v>
      </c>
      <c r="D75" s="12">
        <f>SUM(D76:D102)</f>
        <v>3108074100</v>
      </c>
      <c r="E75" s="12">
        <f>SUM(E76:E102)</f>
        <v>0</v>
      </c>
      <c r="F75" s="12">
        <f t="shared" si="0"/>
        <v>3108074100</v>
      </c>
      <c r="G75" s="12">
        <f>SUM(G76:G102)</f>
        <v>195779000</v>
      </c>
      <c r="H75" s="12">
        <f t="shared" si="4"/>
        <v>3303853100</v>
      </c>
      <c r="I75" s="12">
        <f>SUM(I76:I102)</f>
        <v>0</v>
      </c>
      <c r="J75" s="12">
        <f t="shared" si="7"/>
        <v>3303853100</v>
      </c>
      <c r="K75" s="12">
        <f>SUM(K76:K102)</f>
        <v>0</v>
      </c>
      <c r="L75" s="12">
        <f t="shared" si="8"/>
        <v>3303853100</v>
      </c>
    </row>
    <row r="76" spans="1:12" ht="51" customHeight="1" x14ac:dyDescent="0.25">
      <c r="A76" s="5"/>
      <c r="B76" s="15" t="s">
        <v>96</v>
      </c>
      <c r="C76" s="15" t="s">
        <v>97</v>
      </c>
      <c r="D76" s="28">
        <v>1223168100</v>
      </c>
      <c r="E76" s="28"/>
      <c r="F76" s="28">
        <f t="shared" si="0"/>
        <v>1223168100</v>
      </c>
      <c r="G76" s="28"/>
      <c r="H76" s="28">
        <f t="shared" si="4"/>
        <v>1223168100</v>
      </c>
      <c r="I76" s="28"/>
      <c r="J76" s="28">
        <f t="shared" si="7"/>
        <v>1223168100</v>
      </c>
      <c r="K76" s="28"/>
      <c r="L76" s="28">
        <f t="shared" si="8"/>
        <v>1223168100</v>
      </c>
    </row>
    <row r="77" spans="1:12" ht="51.75" hidden="1" customHeight="1" x14ac:dyDescent="0.25">
      <c r="A77" s="5"/>
      <c r="B77" s="15" t="s">
        <v>98</v>
      </c>
      <c r="C77" s="15" t="s">
        <v>99</v>
      </c>
      <c r="D77" s="28"/>
      <c r="E77" s="28"/>
      <c r="F77" s="28">
        <f t="shared" si="0"/>
        <v>0</v>
      </c>
      <c r="G77" s="28"/>
      <c r="H77" s="28">
        <f t="shared" si="4"/>
        <v>0</v>
      </c>
      <c r="I77" s="28"/>
      <c r="J77" s="28">
        <f t="shared" si="7"/>
        <v>0</v>
      </c>
      <c r="K77" s="28"/>
      <c r="L77" s="28">
        <f t="shared" si="8"/>
        <v>0</v>
      </c>
    </row>
    <row r="78" spans="1:12" ht="98.25" customHeight="1" x14ac:dyDescent="0.25">
      <c r="A78" s="5"/>
      <c r="B78" s="15" t="s">
        <v>100</v>
      </c>
      <c r="C78" s="15" t="s">
        <v>167</v>
      </c>
      <c r="D78" s="31">
        <v>93648800</v>
      </c>
      <c r="E78" s="31"/>
      <c r="F78" s="31">
        <f t="shared" si="0"/>
        <v>93648800</v>
      </c>
      <c r="G78" s="31"/>
      <c r="H78" s="31">
        <f t="shared" si="4"/>
        <v>93648800</v>
      </c>
      <c r="I78" s="31"/>
      <c r="J78" s="31">
        <f t="shared" si="7"/>
        <v>93648800</v>
      </c>
      <c r="K78" s="31"/>
      <c r="L78" s="31">
        <f t="shared" si="8"/>
        <v>93648800</v>
      </c>
    </row>
    <row r="79" spans="1:12" ht="50.25" hidden="1" customHeight="1" x14ac:dyDescent="0.25">
      <c r="A79" s="5"/>
      <c r="B79" s="15" t="s">
        <v>101</v>
      </c>
      <c r="C79" s="15" t="s">
        <v>102</v>
      </c>
      <c r="D79" s="28"/>
      <c r="E79" s="28"/>
      <c r="F79" s="28">
        <f t="shared" si="0"/>
        <v>0</v>
      </c>
      <c r="G79" s="28"/>
      <c r="H79" s="28">
        <f t="shared" si="4"/>
        <v>0</v>
      </c>
      <c r="I79" s="28"/>
      <c r="J79" s="28">
        <f t="shared" si="7"/>
        <v>0</v>
      </c>
      <c r="K79" s="28"/>
      <c r="L79" s="28">
        <f t="shared" si="8"/>
        <v>0</v>
      </c>
    </row>
    <row r="80" spans="1:12" ht="50.25" hidden="1" customHeight="1" x14ac:dyDescent="0.25">
      <c r="A80" s="5"/>
      <c r="B80" s="15" t="s">
        <v>103</v>
      </c>
      <c r="C80" s="15" t="s">
        <v>104</v>
      </c>
      <c r="D80" s="28"/>
      <c r="E80" s="28"/>
      <c r="F80" s="28">
        <f t="shared" si="0"/>
        <v>0</v>
      </c>
      <c r="G80" s="28"/>
      <c r="H80" s="28">
        <f t="shared" si="4"/>
        <v>0</v>
      </c>
      <c r="I80" s="28"/>
      <c r="J80" s="28">
        <f t="shared" si="7"/>
        <v>0</v>
      </c>
      <c r="K80" s="28"/>
      <c r="L80" s="28">
        <f t="shared" si="8"/>
        <v>0</v>
      </c>
    </row>
    <row r="81" spans="1:12" ht="95.25" hidden="1" customHeight="1" x14ac:dyDescent="0.25">
      <c r="A81" s="5"/>
      <c r="B81" s="15" t="s">
        <v>181</v>
      </c>
      <c r="C81" s="32" t="s">
        <v>160</v>
      </c>
      <c r="D81" s="28">
        <v>264054600</v>
      </c>
      <c r="E81" s="28"/>
      <c r="F81" s="28">
        <f t="shared" si="0"/>
        <v>264054600</v>
      </c>
      <c r="G81" s="28">
        <v>-264054600</v>
      </c>
      <c r="H81" s="28">
        <f t="shared" si="4"/>
        <v>0</v>
      </c>
      <c r="I81" s="28"/>
      <c r="J81" s="28">
        <f t="shared" si="7"/>
        <v>0</v>
      </c>
      <c r="K81" s="28"/>
      <c r="L81" s="28">
        <f t="shared" si="8"/>
        <v>0</v>
      </c>
    </row>
    <row r="82" spans="1:12" ht="97.5" hidden="1" customHeight="1" x14ac:dyDescent="0.25">
      <c r="A82" s="5"/>
      <c r="B82" s="15" t="s">
        <v>182</v>
      </c>
      <c r="C82" s="33" t="s">
        <v>168</v>
      </c>
      <c r="D82" s="28">
        <v>30539300</v>
      </c>
      <c r="E82" s="28"/>
      <c r="F82" s="28">
        <f t="shared" si="0"/>
        <v>30539300</v>
      </c>
      <c r="G82" s="28">
        <v>-30539300</v>
      </c>
      <c r="H82" s="28">
        <f t="shared" si="4"/>
        <v>0</v>
      </c>
      <c r="I82" s="28"/>
      <c r="J82" s="28">
        <f t="shared" si="7"/>
        <v>0</v>
      </c>
      <c r="K82" s="28"/>
      <c r="L82" s="28">
        <f t="shared" si="8"/>
        <v>0</v>
      </c>
    </row>
    <row r="83" spans="1:12" ht="204" hidden="1" customHeight="1" x14ac:dyDescent="0.25">
      <c r="A83" s="5"/>
      <c r="B83" s="15" t="s">
        <v>105</v>
      </c>
      <c r="C83" s="15" t="s">
        <v>128</v>
      </c>
      <c r="D83" s="28"/>
      <c r="E83" s="28"/>
      <c r="F83" s="28">
        <f t="shared" si="0"/>
        <v>0</v>
      </c>
      <c r="G83" s="28"/>
      <c r="H83" s="28">
        <f t="shared" si="4"/>
        <v>0</v>
      </c>
      <c r="I83" s="28"/>
      <c r="J83" s="28">
        <f t="shared" si="7"/>
        <v>0</v>
      </c>
      <c r="K83" s="28"/>
      <c r="L83" s="28">
        <f t="shared" si="8"/>
        <v>0</v>
      </c>
    </row>
    <row r="84" spans="1:12" ht="81" customHeight="1" x14ac:dyDescent="0.25">
      <c r="A84" s="5"/>
      <c r="B84" s="15" t="s">
        <v>106</v>
      </c>
      <c r="C84" s="15" t="s">
        <v>169</v>
      </c>
      <c r="D84" s="28">
        <v>158000</v>
      </c>
      <c r="E84" s="28"/>
      <c r="F84" s="28">
        <f t="shared" si="0"/>
        <v>158000</v>
      </c>
      <c r="G84" s="28"/>
      <c r="H84" s="28">
        <f t="shared" si="4"/>
        <v>158000</v>
      </c>
      <c r="I84" s="28"/>
      <c r="J84" s="28">
        <f t="shared" si="7"/>
        <v>158000</v>
      </c>
      <c r="K84" s="28"/>
      <c r="L84" s="28">
        <f t="shared" si="8"/>
        <v>158000</v>
      </c>
    </row>
    <row r="85" spans="1:12" ht="84.75" customHeight="1" x14ac:dyDescent="0.25">
      <c r="A85" s="5"/>
      <c r="B85" s="15" t="s">
        <v>107</v>
      </c>
      <c r="C85" s="15" t="s">
        <v>170</v>
      </c>
      <c r="D85" s="28">
        <v>1457700</v>
      </c>
      <c r="E85" s="28"/>
      <c r="F85" s="28">
        <f t="shared" ref="F85:F114" si="9">D85+E85</f>
        <v>1457700</v>
      </c>
      <c r="G85" s="28"/>
      <c r="H85" s="28">
        <f t="shared" si="4"/>
        <v>1457700</v>
      </c>
      <c r="I85" s="28"/>
      <c r="J85" s="28">
        <f t="shared" si="7"/>
        <v>1457700</v>
      </c>
      <c r="K85" s="28"/>
      <c r="L85" s="28">
        <f t="shared" si="8"/>
        <v>1457700</v>
      </c>
    </row>
    <row r="86" spans="1:12" ht="66.75" customHeight="1" x14ac:dyDescent="0.25">
      <c r="A86" s="5"/>
      <c r="B86" s="15" t="s">
        <v>108</v>
      </c>
      <c r="C86" s="15" t="s">
        <v>109</v>
      </c>
      <c r="D86" s="28">
        <v>14001000</v>
      </c>
      <c r="E86" s="28"/>
      <c r="F86" s="28">
        <f t="shared" si="9"/>
        <v>14001000</v>
      </c>
      <c r="G86" s="28"/>
      <c r="H86" s="28">
        <f t="shared" si="4"/>
        <v>14001000</v>
      </c>
      <c r="I86" s="28"/>
      <c r="J86" s="28">
        <f t="shared" si="7"/>
        <v>14001000</v>
      </c>
      <c r="K86" s="28"/>
      <c r="L86" s="28">
        <f t="shared" si="8"/>
        <v>14001000</v>
      </c>
    </row>
    <row r="87" spans="1:12" ht="116.25" hidden="1" customHeight="1" x14ac:dyDescent="0.25">
      <c r="A87" s="5"/>
      <c r="B87" s="15" t="s">
        <v>151</v>
      </c>
      <c r="C87" s="34" t="s">
        <v>152</v>
      </c>
      <c r="D87" s="28">
        <v>1000</v>
      </c>
      <c r="E87" s="28"/>
      <c r="F87" s="28">
        <f t="shared" si="9"/>
        <v>1000</v>
      </c>
      <c r="G87" s="28">
        <v>-1000</v>
      </c>
      <c r="H87" s="28">
        <f t="shared" si="4"/>
        <v>0</v>
      </c>
      <c r="I87" s="28"/>
      <c r="J87" s="28">
        <f t="shared" si="7"/>
        <v>0</v>
      </c>
      <c r="K87" s="28"/>
      <c r="L87" s="28">
        <f t="shared" si="8"/>
        <v>0</v>
      </c>
    </row>
    <row r="88" spans="1:12" ht="101.25" hidden="1" customHeight="1" x14ac:dyDescent="0.25">
      <c r="A88" s="5"/>
      <c r="B88" s="15" t="s">
        <v>153</v>
      </c>
      <c r="C88" s="33" t="s">
        <v>154</v>
      </c>
      <c r="D88" s="28">
        <v>4900</v>
      </c>
      <c r="E88" s="28"/>
      <c r="F88" s="28">
        <f t="shared" si="9"/>
        <v>4900</v>
      </c>
      <c r="G88" s="28">
        <v>-4900</v>
      </c>
      <c r="H88" s="28">
        <f t="shared" si="4"/>
        <v>0</v>
      </c>
      <c r="I88" s="28"/>
      <c r="J88" s="28">
        <f t="shared" si="7"/>
        <v>0</v>
      </c>
      <c r="K88" s="28"/>
      <c r="L88" s="28">
        <f t="shared" si="8"/>
        <v>0</v>
      </c>
    </row>
    <row r="89" spans="1:12" ht="52.5" customHeight="1" x14ac:dyDescent="0.25">
      <c r="A89" s="5"/>
      <c r="B89" s="15" t="s">
        <v>110</v>
      </c>
      <c r="C89" s="34" t="s">
        <v>111</v>
      </c>
      <c r="D89" s="28"/>
      <c r="E89" s="28"/>
      <c r="F89" s="28">
        <f t="shared" si="9"/>
        <v>0</v>
      </c>
      <c r="G89" s="35">
        <v>178908400</v>
      </c>
      <c r="H89" s="28">
        <f t="shared" si="4"/>
        <v>178908400</v>
      </c>
      <c r="I89" s="35"/>
      <c r="J89" s="28">
        <f t="shared" si="7"/>
        <v>178908400</v>
      </c>
      <c r="K89" s="35"/>
      <c r="L89" s="28">
        <f t="shared" si="8"/>
        <v>178908400</v>
      </c>
    </row>
    <row r="90" spans="1:12" ht="50.25" customHeight="1" x14ac:dyDescent="0.25">
      <c r="A90" s="5"/>
      <c r="B90" s="15" t="s">
        <v>112</v>
      </c>
      <c r="C90" s="34" t="s">
        <v>113</v>
      </c>
      <c r="D90" s="28"/>
      <c r="E90" s="28"/>
      <c r="F90" s="28">
        <f t="shared" si="9"/>
        <v>0</v>
      </c>
      <c r="G90" s="35">
        <v>10053600</v>
      </c>
      <c r="H90" s="28">
        <f t="shared" si="4"/>
        <v>10053600</v>
      </c>
      <c r="I90" s="35"/>
      <c r="J90" s="28">
        <f t="shared" si="7"/>
        <v>10053600</v>
      </c>
      <c r="K90" s="35"/>
      <c r="L90" s="28">
        <f t="shared" si="8"/>
        <v>10053600</v>
      </c>
    </row>
    <row r="91" spans="1:12" ht="64.5" customHeight="1" x14ac:dyDescent="0.25">
      <c r="A91" s="5"/>
      <c r="B91" s="15" t="s">
        <v>180</v>
      </c>
      <c r="C91" s="15" t="s">
        <v>114</v>
      </c>
      <c r="D91" s="28">
        <v>11552500</v>
      </c>
      <c r="E91" s="28"/>
      <c r="F91" s="28">
        <f t="shared" si="9"/>
        <v>11552500</v>
      </c>
      <c r="G91" s="28"/>
      <c r="H91" s="28">
        <f t="shared" si="4"/>
        <v>11552500</v>
      </c>
      <c r="I91" s="28"/>
      <c r="J91" s="28">
        <f t="shared" si="7"/>
        <v>11552500</v>
      </c>
      <c r="K91" s="28"/>
      <c r="L91" s="28">
        <f t="shared" si="8"/>
        <v>11552500</v>
      </c>
    </row>
    <row r="92" spans="1:12" ht="69.75" customHeight="1" x14ac:dyDescent="0.25">
      <c r="A92" s="5"/>
      <c r="B92" s="15" t="s">
        <v>115</v>
      </c>
      <c r="C92" s="15" t="s">
        <v>171</v>
      </c>
      <c r="D92" s="28">
        <v>464397000</v>
      </c>
      <c r="E92" s="28"/>
      <c r="F92" s="28">
        <f t="shared" si="9"/>
        <v>464397000</v>
      </c>
      <c r="G92" s="28"/>
      <c r="H92" s="28">
        <f t="shared" si="4"/>
        <v>464397000</v>
      </c>
      <c r="I92" s="28"/>
      <c r="J92" s="28">
        <f t="shared" si="7"/>
        <v>464397000</v>
      </c>
      <c r="K92" s="28"/>
      <c r="L92" s="28">
        <f t="shared" si="8"/>
        <v>464397000</v>
      </c>
    </row>
    <row r="93" spans="1:12" ht="80.25" hidden="1" customHeight="1" x14ac:dyDescent="0.25">
      <c r="A93" s="5"/>
      <c r="B93" s="15" t="s">
        <v>116</v>
      </c>
      <c r="C93" s="15" t="s">
        <v>117</v>
      </c>
      <c r="D93" s="28"/>
      <c r="E93" s="28"/>
      <c r="F93" s="28">
        <f t="shared" si="9"/>
        <v>0</v>
      </c>
      <c r="G93" s="28"/>
      <c r="H93" s="28">
        <f t="shared" si="4"/>
        <v>0</v>
      </c>
      <c r="I93" s="28"/>
      <c r="J93" s="28">
        <f t="shared" si="7"/>
        <v>0</v>
      </c>
      <c r="K93" s="28"/>
      <c r="L93" s="28">
        <f t="shared" si="8"/>
        <v>0</v>
      </c>
    </row>
    <row r="94" spans="1:12" ht="112.5" hidden="1" customHeight="1" x14ac:dyDescent="0.25">
      <c r="A94" s="5"/>
      <c r="B94" s="15" t="s">
        <v>118</v>
      </c>
      <c r="C94" s="15" t="s">
        <v>127</v>
      </c>
      <c r="D94" s="28"/>
      <c r="E94" s="28"/>
      <c r="F94" s="28">
        <f t="shared" si="9"/>
        <v>0</v>
      </c>
      <c r="G94" s="28"/>
      <c r="H94" s="28">
        <f t="shared" si="4"/>
        <v>0</v>
      </c>
      <c r="I94" s="28"/>
      <c r="J94" s="28">
        <f t="shared" si="7"/>
        <v>0</v>
      </c>
      <c r="K94" s="28"/>
      <c r="L94" s="28">
        <f t="shared" si="8"/>
        <v>0</v>
      </c>
    </row>
    <row r="95" spans="1:12" ht="103.5" customHeight="1" x14ac:dyDescent="0.25">
      <c r="A95" s="5"/>
      <c r="B95" s="15" t="s">
        <v>119</v>
      </c>
      <c r="C95" s="15" t="s">
        <v>165</v>
      </c>
      <c r="D95" s="28">
        <v>15801500</v>
      </c>
      <c r="E95" s="28"/>
      <c r="F95" s="28">
        <f t="shared" si="9"/>
        <v>15801500</v>
      </c>
      <c r="G95" s="28"/>
      <c r="H95" s="28">
        <f t="shared" si="4"/>
        <v>15801500</v>
      </c>
      <c r="I95" s="28"/>
      <c r="J95" s="28">
        <f t="shared" si="7"/>
        <v>15801500</v>
      </c>
      <c r="K95" s="28"/>
      <c r="L95" s="28">
        <f t="shared" si="8"/>
        <v>15801500</v>
      </c>
    </row>
    <row r="96" spans="1:12" ht="66" hidden="1" customHeight="1" x14ac:dyDescent="0.25">
      <c r="A96" s="5"/>
      <c r="B96" s="15" t="s">
        <v>120</v>
      </c>
      <c r="C96" s="15" t="s">
        <v>129</v>
      </c>
      <c r="D96" s="28"/>
      <c r="E96" s="28"/>
      <c r="F96" s="28">
        <f t="shared" si="9"/>
        <v>0</v>
      </c>
      <c r="G96" s="28"/>
      <c r="H96" s="28">
        <f t="shared" si="4"/>
        <v>0</v>
      </c>
      <c r="I96" s="28"/>
      <c r="J96" s="28">
        <f t="shared" si="7"/>
        <v>0</v>
      </c>
      <c r="K96" s="28"/>
      <c r="L96" s="28">
        <f t="shared" si="8"/>
        <v>0</v>
      </c>
    </row>
    <row r="97" spans="1:12" ht="132" customHeight="1" x14ac:dyDescent="0.25">
      <c r="A97" s="5"/>
      <c r="B97" s="15" t="s">
        <v>155</v>
      </c>
      <c r="C97" s="15" t="s">
        <v>156</v>
      </c>
      <c r="D97" s="28">
        <v>632008400</v>
      </c>
      <c r="E97" s="28"/>
      <c r="F97" s="28">
        <f t="shared" si="9"/>
        <v>632008400</v>
      </c>
      <c r="G97" s="28"/>
      <c r="H97" s="28">
        <f t="shared" si="4"/>
        <v>632008400</v>
      </c>
      <c r="I97" s="28"/>
      <c r="J97" s="28">
        <f t="shared" si="7"/>
        <v>632008400</v>
      </c>
      <c r="K97" s="28"/>
      <c r="L97" s="28">
        <f t="shared" si="8"/>
        <v>632008400</v>
      </c>
    </row>
    <row r="98" spans="1:12" ht="114" customHeight="1" x14ac:dyDescent="0.25">
      <c r="A98" s="5"/>
      <c r="B98" s="15" t="s">
        <v>203</v>
      </c>
      <c r="C98" s="15" t="s">
        <v>212</v>
      </c>
      <c r="D98" s="28"/>
      <c r="E98" s="28"/>
      <c r="F98" s="28">
        <f t="shared" si="9"/>
        <v>0</v>
      </c>
      <c r="G98" s="28">
        <v>182385900</v>
      </c>
      <c r="H98" s="28">
        <f t="shared" si="4"/>
        <v>182385900</v>
      </c>
      <c r="I98" s="28"/>
      <c r="J98" s="28">
        <f t="shared" si="7"/>
        <v>182385900</v>
      </c>
      <c r="K98" s="28"/>
      <c r="L98" s="28">
        <f t="shared" si="8"/>
        <v>182385900</v>
      </c>
    </row>
    <row r="99" spans="1:12" ht="131.25" customHeight="1" x14ac:dyDescent="0.25">
      <c r="A99" s="5"/>
      <c r="B99" s="15" t="s">
        <v>121</v>
      </c>
      <c r="C99" s="15" t="s">
        <v>178</v>
      </c>
      <c r="D99" s="28">
        <v>66656800</v>
      </c>
      <c r="E99" s="28"/>
      <c r="F99" s="28">
        <f t="shared" si="9"/>
        <v>66656800</v>
      </c>
      <c r="G99" s="28"/>
      <c r="H99" s="28">
        <f t="shared" si="4"/>
        <v>66656800</v>
      </c>
      <c r="I99" s="28"/>
      <c r="J99" s="28">
        <f t="shared" si="7"/>
        <v>66656800</v>
      </c>
      <c r="K99" s="28"/>
      <c r="L99" s="28">
        <f t="shared" si="8"/>
        <v>66656800</v>
      </c>
    </row>
    <row r="100" spans="1:12" ht="114" customHeight="1" x14ac:dyDescent="0.25">
      <c r="A100" s="5"/>
      <c r="B100" s="15" t="s">
        <v>122</v>
      </c>
      <c r="C100" s="15" t="s">
        <v>177</v>
      </c>
      <c r="D100" s="28">
        <v>27343300</v>
      </c>
      <c r="E100" s="28"/>
      <c r="F100" s="28">
        <f t="shared" si="9"/>
        <v>27343300</v>
      </c>
      <c r="G100" s="28"/>
      <c r="H100" s="28">
        <f t="shared" si="4"/>
        <v>27343300</v>
      </c>
      <c r="I100" s="28"/>
      <c r="J100" s="28">
        <f t="shared" si="7"/>
        <v>27343300</v>
      </c>
      <c r="K100" s="28"/>
      <c r="L100" s="28">
        <f t="shared" si="8"/>
        <v>27343300</v>
      </c>
    </row>
    <row r="101" spans="1:12" ht="131.25" customHeight="1" x14ac:dyDescent="0.25">
      <c r="A101" s="5"/>
      <c r="B101" s="15" t="s">
        <v>204</v>
      </c>
      <c r="C101" s="15" t="s">
        <v>205</v>
      </c>
      <c r="D101" s="35"/>
      <c r="E101" s="35"/>
      <c r="F101" s="35">
        <f t="shared" si="9"/>
        <v>0</v>
      </c>
      <c r="G101" s="35">
        <v>294599800</v>
      </c>
      <c r="H101" s="35">
        <f t="shared" si="4"/>
        <v>294599800</v>
      </c>
      <c r="I101" s="35"/>
      <c r="J101" s="35">
        <f t="shared" si="7"/>
        <v>294599800</v>
      </c>
      <c r="K101" s="35"/>
      <c r="L101" s="35">
        <f t="shared" si="8"/>
        <v>294599800</v>
      </c>
    </row>
    <row r="102" spans="1:12" ht="33.75" customHeight="1" x14ac:dyDescent="0.25">
      <c r="A102" s="5"/>
      <c r="B102" s="15" t="s">
        <v>141</v>
      </c>
      <c r="C102" s="15" t="s">
        <v>213</v>
      </c>
      <c r="D102" s="28">
        <f>175764900+87310400+205900</f>
        <v>263281200</v>
      </c>
      <c r="E102" s="28"/>
      <c r="F102" s="28">
        <f t="shared" si="9"/>
        <v>263281200</v>
      </c>
      <c r="G102" s="28">
        <v>-175568900</v>
      </c>
      <c r="H102" s="28">
        <f t="shared" si="4"/>
        <v>87712300</v>
      </c>
      <c r="I102" s="28"/>
      <c r="J102" s="28">
        <f t="shared" si="7"/>
        <v>87712300</v>
      </c>
      <c r="K102" s="28"/>
      <c r="L102" s="28">
        <f t="shared" si="8"/>
        <v>87712300</v>
      </c>
    </row>
    <row r="103" spans="1:12" ht="18" customHeight="1" x14ac:dyDescent="0.25">
      <c r="A103" s="5"/>
      <c r="B103" s="18" t="s">
        <v>123</v>
      </c>
      <c r="C103" s="18" t="s">
        <v>124</v>
      </c>
      <c r="D103" s="17">
        <f>SUM(D104:D109)</f>
        <v>158546720</v>
      </c>
      <c r="E103" s="17">
        <f>SUM(E104:E109)</f>
        <v>0</v>
      </c>
      <c r="F103" s="17">
        <f t="shared" si="9"/>
        <v>158546720</v>
      </c>
      <c r="G103" s="17">
        <f>SUM(G104:G109)</f>
        <v>12392000</v>
      </c>
      <c r="H103" s="17">
        <f t="shared" si="4"/>
        <v>170938720</v>
      </c>
      <c r="I103" s="17">
        <f>SUM(I104:I109)</f>
        <v>0</v>
      </c>
      <c r="J103" s="17">
        <f t="shared" si="7"/>
        <v>170938720</v>
      </c>
      <c r="K103" s="17">
        <f>SUM(K104:K109)</f>
        <v>0</v>
      </c>
      <c r="L103" s="17">
        <f t="shared" si="8"/>
        <v>170938720</v>
      </c>
    </row>
    <row r="104" spans="1:12" ht="66.75" customHeight="1" x14ac:dyDescent="0.25">
      <c r="A104" s="5"/>
      <c r="B104" s="15" t="s">
        <v>172</v>
      </c>
      <c r="C104" s="15" t="s">
        <v>125</v>
      </c>
      <c r="D104" s="28">
        <v>7940400</v>
      </c>
      <c r="E104" s="28"/>
      <c r="F104" s="28">
        <f t="shared" si="9"/>
        <v>7940400</v>
      </c>
      <c r="G104" s="28"/>
      <c r="H104" s="28">
        <f t="shared" si="4"/>
        <v>7940400</v>
      </c>
      <c r="I104" s="28"/>
      <c r="J104" s="28">
        <f t="shared" si="7"/>
        <v>7940400</v>
      </c>
      <c r="K104" s="28"/>
      <c r="L104" s="28">
        <f t="shared" si="8"/>
        <v>7940400</v>
      </c>
    </row>
    <row r="105" spans="1:12" ht="66.75" customHeight="1" x14ac:dyDescent="0.25">
      <c r="A105" s="5"/>
      <c r="B105" s="15" t="s">
        <v>173</v>
      </c>
      <c r="C105" s="15" t="s">
        <v>126</v>
      </c>
      <c r="D105" s="28">
        <f>2844176+140844</f>
        <v>2985020</v>
      </c>
      <c r="E105" s="28"/>
      <c r="F105" s="28">
        <f t="shared" si="9"/>
        <v>2985020</v>
      </c>
      <c r="G105" s="28"/>
      <c r="H105" s="28">
        <f t="shared" si="4"/>
        <v>2985020</v>
      </c>
      <c r="I105" s="28"/>
      <c r="J105" s="28">
        <f t="shared" si="7"/>
        <v>2985020</v>
      </c>
      <c r="K105" s="28"/>
      <c r="L105" s="28">
        <f t="shared" si="8"/>
        <v>2985020</v>
      </c>
    </row>
    <row r="106" spans="1:12" ht="97.5" customHeight="1" x14ac:dyDescent="0.25">
      <c r="A106" s="5"/>
      <c r="B106" s="19" t="s">
        <v>157</v>
      </c>
      <c r="C106" s="15" t="s">
        <v>175</v>
      </c>
      <c r="D106" s="28">
        <v>93176100</v>
      </c>
      <c r="E106" s="28"/>
      <c r="F106" s="28">
        <f t="shared" si="9"/>
        <v>93176100</v>
      </c>
      <c r="G106" s="28"/>
      <c r="H106" s="28">
        <f t="shared" si="4"/>
        <v>93176100</v>
      </c>
      <c r="I106" s="28"/>
      <c r="J106" s="28">
        <f t="shared" si="7"/>
        <v>93176100</v>
      </c>
      <c r="K106" s="28"/>
      <c r="L106" s="28">
        <f t="shared" si="8"/>
        <v>93176100</v>
      </c>
    </row>
    <row r="107" spans="1:12" ht="138" customHeight="1" x14ac:dyDescent="0.25">
      <c r="A107" s="5"/>
      <c r="B107" s="15" t="s">
        <v>206</v>
      </c>
      <c r="C107" s="15" t="s">
        <v>214</v>
      </c>
      <c r="D107" s="28"/>
      <c r="E107" s="28"/>
      <c r="F107" s="28">
        <f t="shared" si="9"/>
        <v>0</v>
      </c>
      <c r="G107" s="28">
        <v>1392000</v>
      </c>
      <c r="H107" s="28">
        <f t="shared" si="4"/>
        <v>1392000</v>
      </c>
      <c r="I107" s="28"/>
      <c r="J107" s="28">
        <f t="shared" si="7"/>
        <v>1392000</v>
      </c>
      <c r="K107" s="28"/>
      <c r="L107" s="28">
        <f t="shared" si="8"/>
        <v>1392000</v>
      </c>
    </row>
    <row r="108" spans="1:12" ht="64.5" customHeight="1" x14ac:dyDescent="0.25">
      <c r="A108" s="5"/>
      <c r="B108" s="19" t="s">
        <v>207</v>
      </c>
      <c r="C108" s="15" t="s">
        <v>208</v>
      </c>
      <c r="D108" s="28"/>
      <c r="E108" s="28"/>
      <c r="F108" s="28"/>
      <c r="G108" s="28">
        <v>11000000</v>
      </c>
      <c r="H108" s="28">
        <f t="shared" si="4"/>
        <v>11000000</v>
      </c>
      <c r="I108" s="28"/>
      <c r="J108" s="28">
        <f t="shared" si="7"/>
        <v>11000000</v>
      </c>
      <c r="K108" s="28"/>
      <c r="L108" s="28">
        <f t="shared" si="8"/>
        <v>11000000</v>
      </c>
    </row>
    <row r="109" spans="1:12" ht="99" customHeight="1" x14ac:dyDescent="0.25">
      <c r="A109" s="5"/>
      <c r="B109" s="15" t="s">
        <v>158</v>
      </c>
      <c r="C109" s="15" t="s">
        <v>159</v>
      </c>
      <c r="D109" s="28">
        <v>54445200</v>
      </c>
      <c r="E109" s="28"/>
      <c r="F109" s="28">
        <f t="shared" si="9"/>
        <v>54445200</v>
      </c>
      <c r="G109" s="28"/>
      <c r="H109" s="28">
        <f t="shared" si="4"/>
        <v>54445200</v>
      </c>
      <c r="I109" s="28"/>
      <c r="J109" s="28">
        <f t="shared" si="7"/>
        <v>54445200</v>
      </c>
      <c r="K109" s="28"/>
      <c r="L109" s="28">
        <f t="shared" si="8"/>
        <v>54445200</v>
      </c>
    </row>
    <row r="110" spans="1:12" ht="48.75" customHeight="1" x14ac:dyDescent="0.25">
      <c r="A110" s="5"/>
      <c r="B110" s="18" t="s">
        <v>136</v>
      </c>
      <c r="C110" s="18" t="s">
        <v>137</v>
      </c>
      <c r="D110" s="36">
        <f>SUM(D111:D113)</f>
        <v>716549007</v>
      </c>
      <c r="E110" s="36">
        <f>SUM(E111:E113)</f>
        <v>0</v>
      </c>
      <c r="F110" s="36">
        <f t="shared" si="9"/>
        <v>716549007</v>
      </c>
      <c r="G110" s="36">
        <f>SUM(G111:G113)</f>
        <v>9988170</v>
      </c>
      <c r="H110" s="36">
        <f t="shared" si="4"/>
        <v>726537177</v>
      </c>
      <c r="I110" s="36">
        <f>SUM(I111:I113)</f>
        <v>-190081156</v>
      </c>
      <c r="J110" s="36">
        <f t="shared" si="7"/>
        <v>536456021</v>
      </c>
      <c r="K110" s="36">
        <f>SUM(K111:K113)</f>
        <v>0</v>
      </c>
      <c r="L110" s="36">
        <f t="shared" si="8"/>
        <v>536456021</v>
      </c>
    </row>
    <row r="111" spans="1:12" ht="96.75" customHeight="1" x14ac:dyDescent="0.25">
      <c r="A111" s="5"/>
      <c r="B111" s="15" t="s">
        <v>140</v>
      </c>
      <c r="C111" s="37" t="s">
        <v>174</v>
      </c>
      <c r="D111" s="38">
        <v>73688042</v>
      </c>
      <c r="E111" s="38"/>
      <c r="F111" s="38">
        <f t="shared" si="9"/>
        <v>73688042</v>
      </c>
      <c r="G111" s="38"/>
      <c r="H111" s="38">
        <f t="shared" si="4"/>
        <v>73688042</v>
      </c>
      <c r="I111" s="38"/>
      <c r="J111" s="38">
        <f t="shared" si="7"/>
        <v>73688042</v>
      </c>
      <c r="K111" s="38"/>
      <c r="L111" s="38">
        <f t="shared" si="8"/>
        <v>73688042</v>
      </c>
    </row>
    <row r="112" spans="1:12" ht="96.75" customHeight="1" x14ac:dyDescent="0.25">
      <c r="A112" s="5"/>
      <c r="B112" s="15" t="s">
        <v>193</v>
      </c>
      <c r="C112" s="37" t="s">
        <v>194</v>
      </c>
      <c r="D112" s="38"/>
      <c r="E112" s="38"/>
      <c r="F112" s="38"/>
      <c r="G112" s="39">
        <f>9988170</f>
        <v>9988170</v>
      </c>
      <c r="H112" s="38">
        <f t="shared" si="4"/>
        <v>9988170</v>
      </c>
      <c r="I112" s="44">
        <v>347749900</v>
      </c>
      <c r="J112" s="38">
        <f t="shared" si="7"/>
        <v>357738070</v>
      </c>
      <c r="K112" s="49"/>
      <c r="L112" s="38">
        <f t="shared" si="8"/>
        <v>357738070</v>
      </c>
    </row>
    <row r="113" spans="1:12" ht="129.75" customHeight="1" x14ac:dyDescent="0.25">
      <c r="A113" s="5"/>
      <c r="B113" s="40" t="s">
        <v>138</v>
      </c>
      <c r="C113" s="40" t="s">
        <v>139</v>
      </c>
      <c r="D113" s="28">
        <v>642860965</v>
      </c>
      <c r="E113" s="28"/>
      <c r="F113" s="28">
        <f t="shared" si="9"/>
        <v>642860965</v>
      </c>
      <c r="G113" s="28"/>
      <c r="H113" s="28">
        <f t="shared" si="4"/>
        <v>642860965</v>
      </c>
      <c r="I113" s="45">
        <v>-537831056</v>
      </c>
      <c r="J113" s="28">
        <f t="shared" si="7"/>
        <v>105029909</v>
      </c>
      <c r="K113" s="48"/>
      <c r="L113" s="28">
        <f t="shared" si="8"/>
        <v>105029909</v>
      </c>
    </row>
    <row r="114" spans="1:12" ht="19.5" customHeight="1" x14ac:dyDescent="0.25">
      <c r="A114" s="5"/>
      <c r="B114" s="53" t="s">
        <v>166</v>
      </c>
      <c r="C114" s="54"/>
      <c r="D114" s="17">
        <f>SUM(D10,D51)</f>
        <v>49865677427</v>
      </c>
      <c r="E114" s="17">
        <f>SUM(E10,E51)</f>
        <v>1750200000</v>
      </c>
      <c r="F114" s="17">
        <f t="shared" si="9"/>
        <v>51615877427</v>
      </c>
      <c r="G114" s="17">
        <f>SUM(G10,G51)</f>
        <v>522231183</v>
      </c>
      <c r="H114" s="17">
        <f t="shared" si="4"/>
        <v>52138108610</v>
      </c>
      <c r="I114" s="17">
        <f>SUM(I10,I51)</f>
        <v>360362844</v>
      </c>
      <c r="J114" s="17">
        <f t="shared" si="7"/>
        <v>52498471454</v>
      </c>
      <c r="K114" s="17">
        <f>SUM(K10,K51)</f>
        <v>25430233</v>
      </c>
      <c r="L114" s="17">
        <f t="shared" si="8"/>
        <v>52523901687</v>
      </c>
    </row>
  </sheetData>
  <mergeCells count="6">
    <mergeCell ref="B114:C114"/>
    <mergeCell ref="B1:L1"/>
    <mergeCell ref="B2:L2"/>
    <mergeCell ref="B3:L3"/>
    <mergeCell ref="B5:L5"/>
    <mergeCell ref="B6:L6"/>
  </mergeCells>
  <phoneticPr fontId="0" type="noConversion"/>
  <printOptions horizontalCentered="1"/>
  <pageMargins left="0.62992125984251968" right="0" top="0.86614173228346458" bottom="0.55118110236220474" header="0.35433070866141736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2014-05-28T10:37:37Z</cp:lastPrinted>
  <dcterms:created xsi:type="dcterms:W3CDTF">2010-10-13T08:18:32Z</dcterms:created>
  <dcterms:modified xsi:type="dcterms:W3CDTF">2014-06-02T07:20:30Z</dcterms:modified>
</cp:coreProperties>
</file>