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" yWindow="-255" windowWidth="16815" windowHeight="12690"/>
  </bookViews>
  <sheets>
    <sheet name="Лист1" sheetId="1" r:id="rId1"/>
  </sheets>
  <definedNames>
    <definedName name="_xlnm.Print_Titles" localSheetId="0">Лист1!$7:$7</definedName>
    <definedName name="_xlnm.Print_Area" localSheetId="0">Лист1!$B$1:$M$88</definedName>
  </definedNames>
  <calcPr calcId="145621"/>
</workbook>
</file>

<file path=xl/calcChain.xml><?xml version="1.0" encoding="utf-8"?>
<calcChain xmlns="http://schemas.openxmlformats.org/spreadsheetml/2006/main">
  <c r="H85" i="1" l="1"/>
  <c r="K49" i="1" l="1"/>
  <c r="H84" i="1"/>
  <c r="H49" i="1"/>
  <c r="I49" i="1"/>
  <c r="J49" i="1"/>
  <c r="L49" i="1"/>
  <c r="F84" i="1"/>
  <c r="F49" i="1"/>
  <c r="G85" i="1"/>
  <c r="G84" i="1"/>
  <c r="G49" i="1" s="1"/>
  <c r="H87" i="1" l="1"/>
  <c r="L85" i="1" l="1"/>
  <c r="L84" i="1"/>
  <c r="M48" i="1"/>
  <c r="M47" i="1" s="1"/>
  <c r="L47" i="1"/>
  <c r="L44" i="1"/>
  <c r="M43" i="1"/>
  <c r="M42" i="1"/>
  <c r="L42" i="1"/>
  <c r="M41" i="1"/>
  <c r="M39" i="1" s="1"/>
  <c r="M40" i="1"/>
  <c r="L39" i="1"/>
  <c r="M38" i="1"/>
  <c r="M37" i="1"/>
  <c r="M36" i="1"/>
  <c r="M35" i="1" s="1"/>
  <c r="L35" i="1"/>
  <c r="M34" i="1"/>
  <c r="M33" i="1"/>
  <c r="L33" i="1"/>
  <c r="M32" i="1"/>
  <c r="M31" i="1"/>
  <c r="M30" i="1"/>
  <c r="M29" i="1"/>
  <c r="M28" i="1"/>
  <c r="M25" i="1" s="1"/>
  <c r="L28" i="1"/>
  <c r="M26" i="1"/>
  <c r="L25" i="1"/>
  <c r="M24" i="1"/>
  <c r="M23" i="1"/>
  <c r="L23" i="1"/>
  <c r="M22" i="1"/>
  <c r="M20" i="1" s="1"/>
  <c r="M21" i="1"/>
  <c r="L20" i="1"/>
  <c r="M19" i="1"/>
  <c r="M16" i="1" s="1"/>
  <c r="M18" i="1"/>
  <c r="M17" i="1"/>
  <c r="L16" i="1"/>
  <c r="M15" i="1"/>
  <c r="M14" i="1"/>
  <c r="L14" i="1"/>
  <c r="M13" i="1"/>
  <c r="M12" i="1" s="1"/>
  <c r="L12" i="1"/>
  <c r="M11" i="1"/>
  <c r="M10" i="1"/>
  <c r="M9" i="1" s="1"/>
  <c r="L9" i="1"/>
  <c r="L8" i="1"/>
  <c r="L88" i="1" s="1"/>
  <c r="H86" i="1"/>
  <c r="H74" i="1"/>
  <c r="H58" i="1"/>
  <c r="H51" i="1"/>
  <c r="H50" i="1" s="1"/>
  <c r="H48" i="1"/>
  <c r="H47" i="1" s="1"/>
  <c r="G47" i="1"/>
  <c r="G44" i="1"/>
  <c r="H43" i="1"/>
  <c r="H42" i="1"/>
  <c r="G42" i="1"/>
  <c r="H41" i="1"/>
  <c r="H40" i="1"/>
  <c r="H39" i="1"/>
  <c r="G39" i="1"/>
  <c r="H38" i="1"/>
  <c r="H37" i="1"/>
  <c r="H36" i="1"/>
  <c r="H35" i="1"/>
  <c r="G35" i="1"/>
  <c r="H34" i="1"/>
  <c r="H33" i="1"/>
  <c r="G33" i="1"/>
  <c r="G25" i="1" s="1"/>
  <c r="H32" i="1"/>
  <c r="H31" i="1"/>
  <c r="H30" i="1"/>
  <c r="H29" i="1"/>
  <c r="H28" i="1" s="1"/>
  <c r="G28" i="1"/>
  <c r="H27" i="1"/>
  <c r="H26" i="1"/>
  <c r="H24" i="1"/>
  <c r="H23" i="1"/>
  <c r="G23" i="1"/>
  <c r="H22" i="1"/>
  <c r="H21" i="1"/>
  <c r="H20" i="1"/>
  <c r="G20" i="1"/>
  <c r="H19" i="1"/>
  <c r="H18" i="1"/>
  <c r="H17" i="1"/>
  <c r="H16" i="1" s="1"/>
  <c r="G16" i="1"/>
  <c r="H15" i="1"/>
  <c r="H14" i="1"/>
  <c r="G14" i="1"/>
  <c r="H13" i="1"/>
  <c r="H12" i="1"/>
  <c r="G12" i="1"/>
  <c r="H11" i="1"/>
  <c r="H10" i="1"/>
  <c r="H9" i="1"/>
  <c r="G9" i="1"/>
  <c r="G8" i="1" s="1"/>
  <c r="G88" i="1" s="1"/>
  <c r="H25" i="1" l="1"/>
  <c r="J9" i="1"/>
  <c r="K10" i="1"/>
  <c r="K11" i="1"/>
  <c r="J12" i="1"/>
  <c r="K13" i="1"/>
  <c r="J14" i="1"/>
  <c r="K15" i="1"/>
  <c r="J16" i="1"/>
  <c r="K17" i="1"/>
  <c r="K18" i="1"/>
  <c r="K19" i="1"/>
  <c r="J20" i="1"/>
  <c r="K21" i="1"/>
  <c r="K22" i="1"/>
  <c r="J23" i="1"/>
  <c r="K24" i="1"/>
  <c r="K26" i="1"/>
  <c r="J28" i="1"/>
  <c r="J25" i="1" s="1"/>
  <c r="K29" i="1"/>
  <c r="K30" i="1"/>
  <c r="K31" i="1"/>
  <c r="K32" i="1"/>
  <c r="J33" i="1"/>
  <c r="K34" i="1"/>
  <c r="J35" i="1"/>
  <c r="K36" i="1"/>
  <c r="K37" i="1"/>
  <c r="K38" i="1"/>
  <c r="J39" i="1"/>
  <c r="K40" i="1"/>
  <c r="K41" i="1"/>
  <c r="J42" i="1"/>
  <c r="K43" i="1"/>
  <c r="J44" i="1"/>
  <c r="K45" i="1"/>
  <c r="M45" i="1" s="1"/>
  <c r="K46" i="1"/>
  <c r="M46" i="1" s="1"/>
  <c r="J47" i="1"/>
  <c r="K48" i="1"/>
  <c r="J84" i="1"/>
  <c r="J85" i="1"/>
  <c r="F86" i="1"/>
  <c r="E85" i="1"/>
  <c r="E84" i="1" s="1"/>
  <c r="F48" i="1"/>
  <c r="E47" i="1"/>
  <c r="F46" i="1"/>
  <c r="H46" i="1" s="1"/>
  <c r="F45" i="1"/>
  <c r="H45" i="1" s="1"/>
  <c r="H44" i="1" s="1"/>
  <c r="E44" i="1"/>
  <c r="F43" i="1"/>
  <c r="E42" i="1"/>
  <c r="F41" i="1"/>
  <c r="F40" i="1"/>
  <c r="E39" i="1"/>
  <c r="F37" i="1"/>
  <c r="F38" i="1"/>
  <c r="F36" i="1"/>
  <c r="E35" i="1"/>
  <c r="F34" i="1"/>
  <c r="E33" i="1"/>
  <c r="F32" i="1"/>
  <c r="F31" i="1"/>
  <c r="F30" i="1"/>
  <c r="F29" i="1"/>
  <c r="E28" i="1"/>
  <c r="E25" i="1" s="1"/>
  <c r="F27" i="1"/>
  <c r="F26" i="1"/>
  <c r="F24" i="1"/>
  <c r="H8" i="1" l="1"/>
  <c r="H88" i="1" s="1"/>
  <c r="M44" i="1"/>
  <c r="M8" i="1" s="1"/>
  <c r="M88" i="1" s="1"/>
  <c r="J8" i="1"/>
  <c r="J88" i="1" s="1"/>
  <c r="E49" i="1"/>
  <c r="E23" i="1"/>
  <c r="F22" i="1"/>
  <c r="F20" i="1" s="1"/>
  <c r="F21" i="1"/>
  <c r="E20" i="1"/>
  <c r="F18" i="1"/>
  <c r="F16" i="1" s="1"/>
  <c r="F19" i="1"/>
  <c r="F17" i="1"/>
  <c r="E16" i="1"/>
  <c r="F15" i="1"/>
  <c r="E14" i="1"/>
  <c r="F13" i="1"/>
  <c r="F12" i="1" s="1"/>
  <c r="E12" i="1"/>
  <c r="F11" i="1"/>
  <c r="F10" i="1"/>
  <c r="E9" i="1"/>
  <c r="K85" i="1"/>
  <c r="K84" i="1" s="1"/>
  <c r="K74" i="1"/>
  <c r="K58" i="1"/>
  <c r="K51" i="1"/>
  <c r="K50" i="1"/>
  <c r="K47" i="1"/>
  <c r="K44" i="1"/>
  <c r="K42" i="1"/>
  <c r="K39" i="1"/>
  <c r="K35" i="1"/>
  <c r="K33" i="1"/>
  <c r="K28" i="1"/>
  <c r="K23" i="1"/>
  <c r="K20" i="1"/>
  <c r="K16" i="1"/>
  <c r="K14" i="1"/>
  <c r="K12" i="1"/>
  <c r="K9" i="1"/>
  <c r="F85" i="1"/>
  <c r="F74" i="1"/>
  <c r="F58" i="1"/>
  <c r="F50" i="1" s="1"/>
  <c r="F51" i="1"/>
  <c r="F47" i="1"/>
  <c r="F44" i="1"/>
  <c r="F42" i="1"/>
  <c r="F39" i="1"/>
  <c r="F35" i="1"/>
  <c r="F33" i="1"/>
  <c r="F28" i="1"/>
  <c r="F25" i="1"/>
  <c r="F23" i="1"/>
  <c r="F14" i="1"/>
  <c r="K25" i="1" l="1"/>
  <c r="K8" i="1" s="1"/>
  <c r="E8" i="1"/>
  <c r="E88" i="1" s="1"/>
  <c r="F9" i="1"/>
  <c r="F8" i="1" s="1"/>
  <c r="F88" i="1" s="1"/>
  <c r="I47" i="1"/>
  <c r="D47" i="1"/>
  <c r="I44" i="1"/>
  <c r="D44" i="1"/>
  <c r="I42" i="1"/>
  <c r="D42" i="1"/>
  <c r="I39" i="1"/>
  <c r="D39" i="1"/>
  <c r="I35" i="1"/>
  <c r="D35" i="1"/>
  <c r="I33" i="1"/>
  <c r="D33" i="1"/>
  <c r="I28" i="1"/>
  <c r="I25" i="1" s="1"/>
  <c r="D28" i="1"/>
  <c r="I23" i="1"/>
  <c r="D23" i="1"/>
  <c r="I20" i="1"/>
  <c r="D20" i="1"/>
  <c r="I16" i="1"/>
  <c r="D16" i="1"/>
  <c r="I14" i="1"/>
  <c r="D14" i="1"/>
  <c r="I12" i="1"/>
  <c r="D12" i="1"/>
  <c r="I9" i="1"/>
  <c r="D9" i="1"/>
  <c r="D25" i="1" l="1"/>
  <c r="D8" i="1" s="1"/>
  <c r="K88" i="1"/>
  <c r="I8" i="1"/>
  <c r="I74" i="1"/>
  <c r="I51" i="1" l="1"/>
  <c r="I58" i="1" l="1"/>
  <c r="D74" i="1"/>
  <c r="D58" i="1"/>
  <c r="D51" i="1"/>
  <c r="I85" i="1" l="1"/>
  <c r="I84" i="1" s="1"/>
  <c r="D85" i="1"/>
  <c r="D84" i="1" s="1"/>
  <c r="D50" i="1"/>
  <c r="I50" i="1" l="1"/>
  <c r="D49" i="1"/>
  <c r="I88" i="1" l="1"/>
  <c r="D88" i="1" l="1"/>
</calcChain>
</file>

<file path=xl/sharedStrings.xml><?xml version="1.0" encoding="utf-8"?>
<sst xmlns="http://schemas.openxmlformats.org/spreadsheetml/2006/main" count="177" uniqueCount="172">
  <si>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</si>
  <si>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</si>
  <si>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</si>
  <si>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</si>
  <si>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</si>
  <si>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</si>
  <si>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</si>
  <si>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</si>
  <si>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</si>
  <si>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</si>
  <si>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</si>
  <si>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</si>
  <si>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</si>
  <si>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</si>
  <si>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</si>
  <si>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</si>
  <si>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</si>
  <si>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</si>
  <si>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</si>
  <si>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</si>
  <si>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</si>
  <si>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</si>
  <si>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</si>
  <si>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</si>
  <si>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</si>
  <si>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</si>
  <si>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</si>
  <si>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</si>
  <si>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</si>
  <si>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</si>
  <si>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</si>
  <si>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</si>
  <si>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</si>
  <si>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</si>
  <si>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</si>
  <si>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</si>
  <si>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</si>
  <si>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</si>
  <si>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</si>
  <si>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</si>
  <si>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</si>
  <si>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</si>
  <si>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</si>
  <si>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</si>
  <si>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</si>
  <si>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</si>
  <si>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</si>
  <si>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</si>
  <si>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</si>
  <si>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</si>
  <si>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</si>
  <si>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</si>
  <si>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</si>
  <si>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</si>
  <si>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</si>
  <si>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</si>
  <si>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</si>
  <si>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</si>
  <si>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</si>
  <si>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</si>
  <si>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</si>
  <si>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</si>
  <si>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</si>
  <si>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</si>
  <si>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</si>
  <si>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</si>
  <si>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</si>
  <si>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</si>
  <si>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</si>
  <si>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</si>
  <si>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</si>
  <si>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</si>
  <si>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</si>
  <si>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</si>
  <si>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</si>
  <si>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</si>
  <si>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</si>
  <si>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000 2 02 02000 00 0000 151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</si>
  <si>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</si>
  <si>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</si>
  <si>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</si>
  <si>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</si>
  <si>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000 2 02 03004 02 0000 151</t>
  </si>
  <si>
    <t>000 2 02 03011 02 0000 151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</si>
  <si>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</si>
  <si>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</si>
  <si>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</si>
  <si>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</si>
  <si>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</si>
  <si>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</si>
  <si>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</si>
  <si>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</si>
  <si>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000 2 02 03053 02 0000 151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</si>
  <si>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</si>
  <si>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</si>
  <si>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</si>
  <si>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</si>
  <si>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</si>
  <si>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</si>
  <si>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</si>
  <si>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</si>
  <si>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 xml:space="preserve"> к Закону Ярославской области</t>
  </si>
  <si>
    <t>000 2 02 03998 02 0000 151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</si>
  <si>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</si>
  <si>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</si>
  <si>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000 2 02 03020 02 0000 151</t>
  </si>
  <si>
    <t>000 2 02 04002 02 0000 151</t>
  </si>
  <si>
    <t>000 2 02 04001 02 0000 151</t>
  </si>
  <si>
    <t>000 2 02 03007 02 0000 151</t>
  </si>
  <si>
    <t xml:space="preserve">000 2 02 02173 02 0000 151
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</si>
  <si>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</si>
  <si>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</si>
  <si>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</si>
  <si>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000 2 02 03122 02 0000 151</t>
  </si>
  <si>
    <t>Итого</t>
  </si>
  <si>
    <t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</si>
  <si>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</si>
  <si>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</si>
  <si>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</si>
  <si>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Субвенции бюджетам субъектов Российской Федерации 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</si>
  <si>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Единая субвенция бюджетам субъектов Российской Федерации</t>
  </si>
  <si>
    <t>000 2 02 04062 02 0000 151</t>
  </si>
  <si>
    <t>Межбюджетные трансферты, передаваемые бюджетам субъектов Российской Федерации на осуществление организационных мероприятий по обеспечению лиц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</si>
  <si>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000 2 02 04064 02 0000 151</t>
  </si>
  <si>
    <t>Межбюджетные трансферты, передаваемые бюджетам субъектов Российской Федерации на финансовое обеспечение закупок антибактери-альных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</si>
  <si>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000 2 02 04066 02 0000 151</t>
  </si>
  <si>
    <t>Межбюджетные трансферты, передаваемые бюджетам субъектов Российской Федерации на реализацию мероприятий по профилактике ВИЧ-инфекции и гепатитов В и С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</si>
  <si>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</si>
  <si>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</si>
  <si>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 xml:space="preserve"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</si>
  <si>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</si>
  <si>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2017 год
(руб.)</t>
  </si>
  <si>
    <t>от _______________  № _____</t>
  </si>
  <si>
    <t>000 2 02 02174 02 0000 151</t>
  </si>
  <si>
    <t>000 2 02 02184 02 0000 151</t>
  </si>
  <si>
    <t>000 2 02 02185 02 0000 151</t>
  </si>
  <si>
    <t>000 2 02 02186 02 0000 151</t>
  </si>
  <si>
    <t>Субсидии бюджетам субъектов Российской Федерации на возмещение части затрат на приобретение элитных семян</t>
  </si>
  <si>
    <t xml:space="preserve"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  </t>
  </si>
  <si>
    <t xml:space="preserve">Субсидии бюджетам субъектов Российской Федерации на поддержку племенного животноводства  </t>
  </si>
  <si>
    <t>Субсидии бюджетам субъектов Российской Федерации на 1 килограмм реализованного и (или) отгруженного на собственную переработку молока</t>
  </si>
  <si>
    <t>000 2 02 03121 02 0000 151</t>
  </si>
  <si>
    <t>Субвенции бюджетам субъектов Российской Федерации на проведение Всероссийской сельскохозяйственной переписи в 2016 году</t>
  </si>
  <si>
    <t>000 2 02 04056 02 0000 151</t>
  </si>
  <si>
    <t xml:space="preserve">Межбюджетные трансферты, передаваемые бюджетам субъектов Российской Федерации на финансовое обеспечение дорожной деятельности в отношении автомобильных дорог общего пользования регионального или межмуниципального значения
</t>
  </si>
  <si>
    <t>000 2 02 03123 02 0000 151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</si>
  <si>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</si>
  <si>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</si>
  <si>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000 2 02 02124 02 0000 151</t>
  </si>
  <si>
    <t>Субсидии бюджетам субъектов Российской Федерации на приобретение специализированной лесопожарной техники и оборудования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</si>
  <si>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</si>
  <si>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</si>
  <si>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</si>
  <si>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</si>
  <si>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</si>
  <si>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</si>
  <si>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</si>
  <si>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</si>
  <si>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Субсидии бюджетам бюджетной системы  Российской Федерации (межбюджетные субсидии)</t>
  </si>
  <si>
    <t>000 2 03 00000 00 0000 000</t>
  </si>
  <si>
    <t>Безвозмездные поступления от государственных (муниципальных) организаций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</si>
  <si>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                    "О ветеранах" и от 24 ноября 1995 года № 181-ФЗ                                          "О социальной защите инвалидов в Российской Федерации"</t>
  </si>
  <si>
    <t>2018 год
(руб.)</t>
  </si>
  <si>
    <t>Прогнозируемые доходы областного бюджета на плановый период 2017 и 2018 годов                                                  в соответствии с классификацией доходов бюджетов Российской Федерации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</si>
  <si>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</si>
  <si>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000 1 11 05322 02 0000 120</t>
  </si>
  <si>
    <t>Поправки 2017 год</t>
  </si>
  <si>
    <t>Поправки 2018 год</t>
  </si>
  <si>
    <t>Уточнение июнь</t>
  </si>
  <si>
    <t>000 2 03 02080 02 0000 180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</si>
  <si>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модернизации систем коммунальной инфраструктуры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</si>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</sst>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42">
    <xf numFmtId="0" fontId="0" fillId="0" borderId="0" xfId="0"/>
    <xf numFmtId="3" fontId="7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3" fontId="7" fillId="2" borderId="1" xfId="0" applyNumberFormat="1" applyFont="1" applyFill="1" applyBorder="1" applyAlignment="1"/>
    <xf numFmtId="0" fontId="9" fillId="2" borderId="1" xfId="0" applyFont="1" applyFill="1" applyBorder="1" applyAlignment="1">
      <alignment horizontal="left" vertical="top" wrapText="1"/>
    </xf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/>
    </xf>
    <xf numFmtId="0" fontId="12" fillId="2" borderId="1" xfId="0" applyFont="1" applyFill="1" applyBorder="1" applyAlignment="1">
      <alignment vertical="top"/>
    </xf>
    <xf numFmtId="0" fontId="3" fillId="2" borderId="0" xfId="0" applyFont="1" applyFill="1" applyAlignment="1">
      <alignment wrapText="1"/>
    </xf>
    <xf numFmtId="3" fontId="2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0" fontId="7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left" vertical="top"/>
    </xf>
    <xf numFmtId="0" fontId="10" fillId="2" borderId="1" xfId="0" applyFont="1" applyFill="1" applyBorder="1" applyAlignment="1">
      <alignment horizontal="justify" vertical="justify"/>
    </xf>
    <xf numFmtId="0" fontId="10" fillId="2" borderId="1" xfId="0" applyFont="1" applyFill="1" applyBorder="1" applyAlignment="1">
      <alignment vertical="top"/>
    </xf>
    <xf numFmtId="3" fontId="9" fillId="2" borderId="1" xfId="0" applyNumberFormat="1" applyFont="1" applyFill="1" applyBorder="1" applyAlignment="1">
      <alignment horizontal="right"/>
    </xf>
    <xf numFmtId="3" fontId="9" fillId="2" borderId="1" xfId="0" applyNumberFormat="1" applyFont="1" applyFill="1" applyBorder="1" applyAlignment="1"/>
    <xf numFmtId="0" fontId="2" fillId="2" borderId="0" xfId="0" applyFont="1" applyFill="1" applyAlignment="1"/>
    <xf numFmtId="3" fontId="13" fillId="2" borderId="1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left" vertical="top" wrapText="1"/>
    </xf>
    <xf numFmtId="3" fontId="14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 wrapText="1"/>
    </xf>
    <xf numFmtId="0" fontId="1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8"/>
  <sheetViews>
    <sheetView tabSelected="1" view="pageBreakPreview" zoomScaleNormal="100" zoomScaleSheetLayoutView="100" workbookViewId="0">
      <pane xSplit="3" ySplit="7" topLeftCell="D84" activePane="bottomRight" state="frozen"/>
      <selection pane="topRight" activeCell="D1" sqref="D1"/>
      <selection pane="bottomLeft" activeCell="A8" sqref="A8"/>
      <selection pane="bottomRight" activeCell="M49" sqref="M49:M85"/>
    </sheetView>
  </sheetViews>
  <sheetFormatPr defaultColWidth="9.140625" defaultRowHeight="15.75" x14ac:dyDescent="0.25"/>
  <cols>
    <col min="1" max="1" width="1" style="10" customWidth="1"/>
    <col min="2" max="2" width="27.85546875" style="11" customWidth="1"/>
    <col min="3" max="3" width="51.85546875" style="28" customWidth="1"/>
    <col min="4" max="6" width="20.42578125" style="10" hidden="1" customWidth="1"/>
    <col min="7" max="7" width="18.85546875" style="10" hidden="1" customWidth="1"/>
    <col min="8" max="8" width="20.42578125" style="10" customWidth="1"/>
    <col min="9" max="12" width="21.140625" style="10" hidden="1" customWidth="1"/>
    <col min="13" max="13" width="21.140625" style="10" customWidth="1"/>
    <col min="14" max="14" width="29.5703125" style="10" customWidth="1"/>
    <col min="15" max="16384" width="9.140625" style="10"/>
  </cols>
  <sheetData>
    <row r="1" spans="1:13" x14ac:dyDescent="0.25">
      <c r="B1" s="40" t="s">
        <v>171</v>
      </c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</row>
    <row r="2" spans="1:13" x14ac:dyDescent="0.25">
      <c r="B2" s="40" t="s">
        <v>101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x14ac:dyDescent="0.25">
      <c r="B3" s="40" t="s">
        <v>132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</row>
    <row r="4" spans="1:13" x14ac:dyDescent="0.25">
      <c r="C4" s="12"/>
    </row>
    <row r="5" spans="1:13" ht="46.5" customHeight="1" x14ac:dyDescent="0.3">
      <c r="B5" s="41" t="s">
        <v>163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</row>
    <row r="6" spans="1:13" ht="18.75" x14ac:dyDescent="0.3">
      <c r="B6" s="39"/>
      <c r="C6" s="39"/>
      <c r="D6" s="39"/>
      <c r="E6" s="39"/>
      <c r="F6" s="39"/>
      <c r="G6" s="39"/>
      <c r="H6" s="39"/>
      <c r="I6" s="39"/>
      <c r="J6" s="36"/>
      <c r="K6" s="36"/>
      <c r="L6" s="37"/>
      <c r="M6" s="37"/>
    </row>
    <row r="7" spans="1:13" ht="35.25" customHeight="1" x14ac:dyDescent="0.25">
      <c r="A7" s="13"/>
      <c r="B7" s="14" t="s">
        <v>0</v>
      </c>
      <c r="C7" s="14" t="s">
        <v>1</v>
      </c>
      <c r="D7" s="15" t="s">
        <v>131</v>
      </c>
      <c r="E7" s="15" t="s">
        <v>166</v>
      </c>
      <c r="F7" s="15" t="s">
        <v>131</v>
      </c>
      <c r="G7" s="15" t="s">
        <v>168</v>
      </c>
      <c r="H7" s="15" t="s">
        <v>131</v>
      </c>
      <c r="I7" s="15" t="s">
        <v>162</v>
      </c>
      <c r="J7" s="15" t="s">
        <v>167</v>
      </c>
      <c r="K7" s="15" t="s">
        <v>162</v>
      </c>
      <c r="L7" s="15" t="s">
        <v>168</v>
      </c>
      <c r="M7" s="15" t="s">
        <v>162</v>
      </c>
    </row>
    <row r="8" spans="1:13" x14ac:dyDescent="0.25">
      <c r="B8" s="16" t="s">
        <v>2</v>
      </c>
      <c r="C8" s="16" t="s">
        <v>3</v>
      </c>
      <c r="D8" s="3">
        <f t="shared" ref="D8:K8" si="0">SUM(D9+D12+D14+D16+D20+D23+D25+D35+D39+D42+D44+D47)</f>
        <v>51026754420</v>
      </c>
      <c r="E8" s="3">
        <f t="shared" si="0"/>
        <v>0</v>
      </c>
      <c r="F8" s="3">
        <f t="shared" si="0"/>
        <v>51026754420</v>
      </c>
      <c r="G8" s="3">
        <f t="shared" ref="G8:H8" si="1">SUM(G9+G12+G14+G16+G20+G23+G25+G35+G39+G42+G44+G47)</f>
        <v>0</v>
      </c>
      <c r="H8" s="3">
        <f t="shared" si="1"/>
        <v>51026754420</v>
      </c>
      <c r="I8" s="3">
        <f t="shared" si="0"/>
        <v>54871540820</v>
      </c>
      <c r="J8" s="3">
        <f t="shared" si="0"/>
        <v>0</v>
      </c>
      <c r="K8" s="3">
        <f t="shared" si="0"/>
        <v>54871540820</v>
      </c>
      <c r="L8" s="3">
        <f t="shared" ref="L8:M8" si="2">SUM(L9+L12+L14+L16+L20+L23+L25+L35+L39+L42+L44+L47)</f>
        <v>0</v>
      </c>
      <c r="M8" s="3">
        <f t="shared" si="2"/>
        <v>54871540820</v>
      </c>
    </row>
    <row r="9" spans="1:13" x14ac:dyDescent="0.25">
      <c r="B9" s="16" t="s">
        <v>62</v>
      </c>
      <c r="C9" s="16" t="s">
        <v>4</v>
      </c>
      <c r="D9" s="3">
        <f t="shared" ref="D9:K9" si="3">D10+D11</f>
        <v>27909930000</v>
      </c>
      <c r="E9" s="3">
        <f t="shared" si="3"/>
        <v>0</v>
      </c>
      <c r="F9" s="3">
        <f t="shared" si="3"/>
        <v>27909930000</v>
      </c>
      <c r="G9" s="3">
        <f t="shared" ref="G9:H9" si="4">G10+G11</f>
        <v>0</v>
      </c>
      <c r="H9" s="3">
        <f t="shared" si="4"/>
        <v>27909930000</v>
      </c>
      <c r="I9" s="3">
        <f t="shared" si="3"/>
        <v>31082499000</v>
      </c>
      <c r="J9" s="3">
        <f t="shared" si="3"/>
        <v>0</v>
      </c>
      <c r="K9" s="3">
        <f t="shared" si="3"/>
        <v>31082499000</v>
      </c>
      <c r="L9" s="3">
        <f t="shared" ref="L9:M9" si="5">L10+L11</f>
        <v>0</v>
      </c>
      <c r="M9" s="3">
        <f t="shared" si="5"/>
        <v>31082499000</v>
      </c>
    </row>
    <row r="10" spans="1:13" x14ac:dyDescent="0.25">
      <c r="B10" s="5" t="s">
        <v>63</v>
      </c>
      <c r="C10" s="5" t="s">
        <v>5</v>
      </c>
      <c r="D10" s="4">
        <v>11853980000</v>
      </c>
      <c r="E10" s="4"/>
      <c r="F10" s="4">
        <f>D10+E10</f>
        <v>11853980000</v>
      </c>
      <c r="G10" s="4"/>
      <c r="H10" s="4">
        <f>F10+G10</f>
        <v>11853980000</v>
      </c>
      <c r="I10" s="4">
        <v>13276450000</v>
      </c>
      <c r="J10" s="4"/>
      <c r="K10" s="4">
        <f>I10+J10</f>
        <v>13276450000</v>
      </c>
      <c r="L10" s="4"/>
      <c r="M10" s="4">
        <f>K10+L10</f>
        <v>13276450000</v>
      </c>
    </row>
    <row r="11" spans="1:13" ht="21" customHeight="1" x14ac:dyDescent="0.25">
      <c r="B11" s="5" t="s">
        <v>61</v>
      </c>
      <c r="C11" s="5" t="s">
        <v>6</v>
      </c>
      <c r="D11" s="20">
        <v>16055950000</v>
      </c>
      <c r="E11" s="20"/>
      <c r="F11" s="4">
        <f>D11+E11</f>
        <v>16055950000</v>
      </c>
      <c r="G11" s="20"/>
      <c r="H11" s="4">
        <f>F11+G11</f>
        <v>16055950000</v>
      </c>
      <c r="I11" s="4">
        <v>17806049000</v>
      </c>
      <c r="J11" s="4"/>
      <c r="K11" s="4">
        <f>I11+J11</f>
        <v>17806049000</v>
      </c>
      <c r="L11" s="4"/>
      <c r="M11" s="4">
        <f>K11+L11</f>
        <v>17806049000</v>
      </c>
    </row>
    <row r="12" spans="1:13" ht="33.75" customHeight="1" x14ac:dyDescent="0.25">
      <c r="B12" s="16" t="s">
        <v>7</v>
      </c>
      <c r="C12" s="16" t="s">
        <v>8</v>
      </c>
      <c r="D12" s="3">
        <f>D13</f>
        <v>12323964200</v>
      </c>
      <c r="E12" s="3">
        <f>E13</f>
        <v>0</v>
      </c>
      <c r="F12" s="3">
        <f>F13</f>
        <v>12323964200</v>
      </c>
      <c r="G12" s="3">
        <f>G13</f>
        <v>0</v>
      </c>
      <c r="H12" s="3">
        <f>H13</f>
        <v>12323964200</v>
      </c>
      <c r="I12" s="3">
        <f t="shared" ref="I12:M12" si="6">I13</f>
        <v>12766064200</v>
      </c>
      <c r="J12" s="3">
        <f t="shared" si="6"/>
        <v>0</v>
      </c>
      <c r="K12" s="3">
        <f t="shared" si="6"/>
        <v>12766064200</v>
      </c>
      <c r="L12" s="3">
        <f t="shared" si="6"/>
        <v>0</v>
      </c>
      <c r="M12" s="3">
        <f t="shared" si="6"/>
        <v>12766064200</v>
      </c>
    </row>
    <row r="13" spans="1:13" ht="38.25" customHeight="1" x14ac:dyDescent="0.25">
      <c r="B13" s="5" t="s">
        <v>9</v>
      </c>
      <c r="C13" s="5" t="s">
        <v>10</v>
      </c>
      <c r="D13" s="20">
        <v>12323964200</v>
      </c>
      <c r="E13" s="20"/>
      <c r="F13" s="20">
        <f>D13+E13</f>
        <v>12323964200</v>
      </c>
      <c r="G13" s="20"/>
      <c r="H13" s="20">
        <f>F13+G13</f>
        <v>12323964200</v>
      </c>
      <c r="I13" s="20">
        <v>12766064200</v>
      </c>
      <c r="J13" s="20"/>
      <c r="K13" s="20">
        <f>I13+J13</f>
        <v>12766064200</v>
      </c>
      <c r="L13" s="20"/>
      <c r="M13" s="20">
        <f>K13+L13</f>
        <v>12766064200</v>
      </c>
    </row>
    <row r="14" spans="1:13" ht="19.5" customHeight="1" x14ac:dyDescent="0.25">
      <c r="B14" s="16" t="s">
        <v>59</v>
      </c>
      <c r="C14" s="16" t="s">
        <v>11</v>
      </c>
      <c r="D14" s="3">
        <f>D15</f>
        <v>1892700000</v>
      </c>
      <c r="E14" s="3">
        <f>E15</f>
        <v>0</v>
      </c>
      <c r="F14" s="3">
        <f>F15</f>
        <v>1892700000</v>
      </c>
      <c r="G14" s="3">
        <f>G15</f>
        <v>0</v>
      </c>
      <c r="H14" s="3">
        <f>H15</f>
        <v>1892700000</v>
      </c>
      <c r="I14" s="3">
        <f t="shared" ref="I14:M14" si="7">I15</f>
        <v>1871900000</v>
      </c>
      <c r="J14" s="3">
        <f t="shared" si="7"/>
        <v>0</v>
      </c>
      <c r="K14" s="3">
        <f t="shared" si="7"/>
        <v>1871900000</v>
      </c>
      <c r="L14" s="3">
        <f t="shared" si="7"/>
        <v>0</v>
      </c>
      <c r="M14" s="3">
        <f t="shared" si="7"/>
        <v>1871900000</v>
      </c>
    </row>
    <row r="15" spans="1:13" ht="36" customHeight="1" x14ac:dyDescent="0.25">
      <c r="B15" s="5" t="s">
        <v>60</v>
      </c>
      <c r="C15" s="5" t="s">
        <v>12</v>
      </c>
      <c r="D15" s="20">
        <v>1892700000</v>
      </c>
      <c r="E15" s="20"/>
      <c r="F15" s="20">
        <f>D15+E15</f>
        <v>1892700000</v>
      </c>
      <c r="G15" s="20"/>
      <c r="H15" s="20">
        <f>F15+G15</f>
        <v>1892700000</v>
      </c>
      <c r="I15" s="4">
        <v>1871900000</v>
      </c>
      <c r="J15" s="4"/>
      <c r="K15" s="4">
        <f>I15+J15</f>
        <v>1871900000</v>
      </c>
      <c r="L15" s="4"/>
      <c r="M15" s="4">
        <f>K15+L15</f>
        <v>1871900000</v>
      </c>
    </row>
    <row r="16" spans="1:13" ht="24" customHeight="1" x14ac:dyDescent="0.25">
      <c r="B16" s="16" t="s">
        <v>54</v>
      </c>
      <c r="C16" s="16" t="s">
        <v>13</v>
      </c>
      <c r="D16" s="3">
        <f>SUM(D17:D19)</f>
        <v>7870370000</v>
      </c>
      <c r="E16" s="3">
        <f>SUM(E17:E19)</f>
        <v>0</v>
      </c>
      <c r="F16" s="3">
        <f>SUM(F17:F19)</f>
        <v>7870370000</v>
      </c>
      <c r="G16" s="3">
        <f>SUM(G17:G19)</f>
        <v>0</v>
      </c>
      <c r="H16" s="3">
        <f>SUM(H17:H19)</f>
        <v>7870370000</v>
      </c>
      <c r="I16" s="3">
        <f t="shared" ref="I16:K16" si="8">SUM(I17:I19)</f>
        <v>8134620000</v>
      </c>
      <c r="J16" s="3">
        <f t="shared" si="8"/>
        <v>0</v>
      </c>
      <c r="K16" s="3">
        <f t="shared" si="8"/>
        <v>8134620000</v>
      </c>
      <c r="L16" s="3">
        <f t="shared" ref="L16:M16" si="9">SUM(L17:L19)</f>
        <v>0</v>
      </c>
      <c r="M16" s="3">
        <f t="shared" si="9"/>
        <v>8134620000</v>
      </c>
    </row>
    <row r="17" spans="2:13" ht="17.25" customHeight="1" x14ac:dyDescent="0.25">
      <c r="B17" s="5" t="s">
        <v>55</v>
      </c>
      <c r="C17" s="5" t="s">
        <v>14</v>
      </c>
      <c r="D17" s="4">
        <v>6755870000</v>
      </c>
      <c r="E17" s="4"/>
      <c r="F17" s="4">
        <f>D17+E17</f>
        <v>6755870000</v>
      </c>
      <c r="G17" s="4"/>
      <c r="H17" s="4">
        <f>F17+G17</f>
        <v>6755870000</v>
      </c>
      <c r="I17" s="4">
        <v>7017020000</v>
      </c>
      <c r="J17" s="4"/>
      <c r="K17" s="20">
        <f t="shared" ref="K17:K18" si="10">I17+J17</f>
        <v>7017020000</v>
      </c>
      <c r="L17" s="4"/>
      <c r="M17" s="20">
        <f t="shared" ref="M17:M18" si="11">K17+L17</f>
        <v>7017020000</v>
      </c>
    </row>
    <row r="18" spans="2:13" ht="18" customHeight="1" x14ac:dyDescent="0.25">
      <c r="B18" s="5" t="s">
        <v>56</v>
      </c>
      <c r="C18" s="5" t="s">
        <v>15</v>
      </c>
      <c r="D18" s="20">
        <v>1112200000</v>
      </c>
      <c r="E18" s="20"/>
      <c r="F18" s="4">
        <f t="shared" ref="F18:F19" si="12">D18+E18</f>
        <v>1112200000</v>
      </c>
      <c r="G18" s="20"/>
      <c r="H18" s="4">
        <f t="shared" ref="H18:H19" si="13">F18+G18</f>
        <v>1112200000</v>
      </c>
      <c r="I18" s="4">
        <v>1115300000</v>
      </c>
      <c r="J18" s="4"/>
      <c r="K18" s="20">
        <f t="shared" si="10"/>
        <v>1115300000</v>
      </c>
      <c r="L18" s="4"/>
      <c r="M18" s="20">
        <f t="shared" si="11"/>
        <v>1115300000</v>
      </c>
    </row>
    <row r="19" spans="2:13" x14ac:dyDescent="0.25">
      <c r="B19" s="5" t="s">
        <v>69</v>
      </c>
      <c r="C19" s="5" t="s">
        <v>70</v>
      </c>
      <c r="D19" s="20">
        <v>2300000</v>
      </c>
      <c r="E19" s="20"/>
      <c r="F19" s="4">
        <f t="shared" si="12"/>
        <v>2300000</v>
      </c>
      <c r="G19" s="20"/>
      <c r="H19" s="4">
        <f t="shared" si="13"/>
        <v>2300000</v>
      </c>
      <c r="I19" s="20">
        <v>2300000</v>
      </c>
      <c r="J19" s="20"/>
      <c r="K19" s="20">
        <f>I19+J19</f>
        <v>2300000</v>
      </c>
      <c r="L19" s="20"/>
      <c r="M19" s="20">
        <f>K19+L19</f>
        <v>2300000</v>
      </c>
    </row>
    <row r="20" spans="2:13" ht="31.5" x14ac:dyDescent="0.25">
      <c r="B20" s="16" t="s">
        <v>57</v>
      </c>
      <c r="C20" s="16" t="s">
        <v>16</v>
      </c>
      <c r="D20" s="3">
        <f t="shared" ref="D20:K20" si="14">SUM(D21:D22)</f>
        <v>14750000</v>
      </c>
      <c r="E20" s="3">
        <f t="shared" si="14"/>
        <v>0</v>
      </c>
      <c r="F20" s="3">
        <f t="shared" si="14"/>
        <v>14750000</v>
      </c>
      <c r="G20" s="3">
        <f t="shared" ref="G20:H20" si="15">SUM(G21:G22)</f>
        <v>0</v>
      </c>
      <c r="H20" s="3">
        <f t="shared" si="15"/>
        <v>14750000</v>
      </c>
      <c r="I20" s="3">
        <f t="shared" si="14"/>
        <v>15460000</v>
      </c>
      <c r="J20" s="3">
        <f t="shared" si="14"/>
        <v>0</v>
      </c>
      <c r="K20" s="3">
        <f t="shared" si="14"/>
        <v>15460000</v>
      </c>
      <c r="L20" s="3">
        <f t="shared" ref="L20:M20" si="16">SUM(L21:L22)</f>
        <v>0</v>
      </c>
      <c r="M20" s="3">
        <f t="shared" si="16"/>
        <v>15460000</v>
      </c>
    </row>
    <row r="21" spans="2:13" ht="21" customHeight="1" x14ac:dyDescent="0.25">
      <c r="B21" s="30" t="s">
        <v>150</v>
      </c>
      <c r="C21" s="30" t="s">
        <v>151</v>
      </c>
      <c r="D21" s="31">
        <v>11250000</v>
      </c>
      <c r="E21" s="31"/>
      <c r="F21" s="31">
        <f>D21+E21</f>
        <v>11250000</v>
      </c>
      <c r="G21" s="31"/>
      <c r="H21" s="31">
        <f>F21+G21</f>
        <v>11250000</v>
      </c>
      <c r="I21" s="31">
        <v>11960000</v>
      </c>
      <c r="J21" s="31"/>
      <c r="K21" s="20">
        <f>I21+J21</f>
        <v>11960000</v>
      </c>
      <c r="L21" s="31"/>
      <c r="M21" s="20">
        <f>K21+L21</f>
        <v>11960000</v>
      </c>
    </row>
    <row r="22" spans="2:13" ht="18.75" customHeight="1" x14ac:dyDescent="0.25">
      <c r="B22" s="5" t="s">
        <v>58</v>
      </c>
      <c r="C22" s="5" t="s">
        <v>17</v>
      </c>
      <c r="D22" s="20">
        <v>3500000</v>
      </c>
      <c r="E22" s="20"/>
      <c r="F22" s="31">
        <f>D22+E22</f>
        <v>3500000</v>
      </c>
      <c r="G22" s="20"/>
      <c r="H22" s="31">
        <f>F22+G22</f>
        <v>3500000</v>
      </c>
      <c r="I22" s="20">
        <v>3500000</v>
      </c>
      <c r="J22" s="20"/>
      <c r="K22" s="20">
        <f>I22+J22</f>
        <v>3500000</v>
      </c>
      <c r="L22" s="20"/>
      <c r="M22" s="20">
        <f>K22+L22</f>
        <v>3500000</v>
      </c>
    </row>
    <row r="23" spans="2:13" ht="18.75" customHeight="1" x14ac:dyDescent="0.25">
      <c r="B23" s="16" t="s">
        <v>18</v>
      </c>
      <c r="C23" s="16" t="s">
        <v>19</v>
      </c>
      <c r="D23" s="3">
        <f t="shared" ref="D23:M23" si="17">D24</f>
        <v>212684500</v>
      </c>
      <c r="E23" s="3">
        <f t="shared" si="17"/>
        <v>0</v>
      </c>
      <c r="F23" s="3">
        <f t="shared" si="17"/>
        <v>212684500</v>
      </c>
      <c r="G23" s="3">
        <f t="shared" si="17"/>
        <v>0</v>
      </c>
      <c r="H23" s="3">
        <f t="shared" si="17"/>
        <v>212684500</v>
      </c>
      <c r="I23" s="3">
        <f t="shared" si="17"/>
        <v>212681900</v>
      </c>
      <c r="J23" s="3">
        <f t="shared" si="17"/>
        <v>0</v>
      </c>
      <c r="K23" s="3">
        <f t="shared" si="17"/>
        <v>212681900</v>
      </c>
      <c r="L23" s="3">
        <f t="shared" si="17"/>
        <v>0</v>
      </c>
      <c r="M23" s="3">
        <f t="shared" si="17"/>
        <v>212681900</v>
      </c>
    </row>
    <row r="24" spans="2:13" ht="51" customHeight="1" x14ac:dyDescent="0.25">
      <c r="B24" s="5" t="s">
        <v>20</v>
      </c>
      <c r="C24" s="5" t="s">
        <v>21</v>
      </c>
      <c r="D24" s="31">
        <v>212684500</v>
      </c>
      <c r="E24" s="31"/>
      <c r="F24" s="31">
        <f>D24+E24</f>
        <v>212684500</v>
      </c>
      <c r="G24" s="31"/>
      <c r="H24" s="31">
        <f>F24+G24</f>
        <v>212684500</v>
      </c>
      <c r="I24" s="31">
        <v>212681900</v>
      </c>
      <c r="J24" s="31"/>
      <c r="K24" s="31">
        <f>I24+J24</f>
        <v>212681900</v>
      </c>
      <c r="L24" s="31"/>
      <c r="M24" s="31">
        <f>K24+L24</f>
        <v>212681900</v>
      </c>
    </row>
    <row r="25" spans="2:13" ht="51" customHeight="1" x14ac:dyDescent="0.25">
      <c r="B25" s="16" t="s">
        <v>22</v>
      </c>
      <c r="C25" s="16" t="s">
        <v>23</v>
      </c>
      <c r="D25" s="3">
        <f t="shared" ref="D25:K25" si="18">SUM(D26,D27,D28,D33)</f>
        <v>60798420</v>
      </c>
      <c r="E25" s="3">
        <f t="shared" si="18"/>
        <v>0</v>
      </c>
      <c r="F25" s="3">
        <f t="shared" si="18"/>
        <v>60798420</v>
      </c>
      <c r="G25" s="3">
        <f t="shared" ref="G25:H25" si="19">SUM(G26,G27,G28,G33)</f>
        <v>0</v>
      </c>
      <c r="H25" s="3">
        <f t="shared" si="19"/>
        <v>60798420</v>
      </c>
      <c r="I25" s="3">
        <f t="shared" si="18"/>
        <v>43118420</v>
      </c>
      <c r="J25" s="3">
        <f t="shared" si="18"/>
        <v>0</v>
      </c>
      <c r="K25" s="3">
        <f t="shared" si="18"/>
        <v>43118420</v>
      </c>
      <c r="L25" s="3">
        <f t="shared" ref="L25:M25" si="20">SUM(L26,L27,L28,L33)</f>
        <v>0</v>
      </c>
      <c r="M25" s="3">
        <f t="shared" si="20"/>
        <v>43118420</v>
      </c>
    </row>
    <row r="26" spans="2:13" ht="68.25" customHeight="1" x14ac:dyDescent="0.25">
      <c r="B26" s="5" t="s">
        <v>53</v>
      </c>
      <c r="C26" s="5" t="s">
        <v>24</v>
      </c>
      <c r="D26" s="31">
        <v>3581000</v>
      </c>
      <c r="E26" s="31"/>
      <c r="F26" s="31">
        <f>D26+E26</f>
        <v>3581000</v>
      </c>
      <c r="G26" s="31"/>
      <c r="H26" s="31">
        <f>F26+G26</f>
        <v>3581000</v>
      </c>
      <c r="I26" s="31">
        <v>3919000</v>
      </c>
      <c r="J26" s="31"/>
      <c r="K26" s="4">
        <f>I26+J26</f>
        <v>3919000</v>
      </c>
      <c r="L26" s="31"/>
      <c r="M26" s="4">
        <f>K26+L26</f>
        <v>3919000</v>
      </c>
    </row>
    <row r="27" spans="2:13" ht="51" customHeight="1" x14ac:dyDescent="0.25">
      <c r="B27" s="5" t="s">
        <v>52</v>
      </c>
      <c r="C27" s="5" t="s">
        <v>25</v>
      </c>
      <c r="D27" s="20">
        <v>20000000</v>
      </c>
      <c r="E27" s="20"/>
      <c r="F27" s="31">
        <f>D27+E27</f>
        <v>20000000</v>
      </c>
      <c r="G27" s="20"/>
      <c r="H27" s="31">
        <f>F27+G27</f>
        <v>20000000</v>
      </c>
      <c r="I27" s="4"/>
      <c r="J27" s="4"/>
      <c r="K27" s="4"/>
      <c r="L27" s="4"/>
      <c r="M27" s="4"/>
    </row>
    <row r="28" spans="2:13" ht="116.25" customHeight="1" x14ac:dyDescent="0.25">
      <c r="B28" s="5" t="s">
        <v>26</v>
      </c>
      <c r="C28" s="5" t="s">
        <v>64</v>
      </c>
      <c r="D28" s="20">
        <f t="shared" ref="D28:K28" si="21">D29+D30+D31+D32</f>
        <v>22664420</v>
      </c>
      <c r="E28" s="20">
        <f t="shared" si="21"/>
        <v>0</v>
      </c>
      <c r="F28" s="20">
        <f t="shared" si="21"/>
        <v>22664420</v>
      </c>
      <c r="G28" s="20">
        <f t="shared" ref="G28:H28" si="22">G29+G30+G31+G32</f>
        <v>0</v>
      </c>
      <c r="H28" s="20">
        <f t="shared" si="22"/>
        <v>22664420</v>
      </c>
      <c r="I28" s="20">
        <f t="shared" si="21"/>
        <v>23264420</v>
      </c>
      <c r="J28" s="20">
        <f t="shared" si="21"/>
        <v>0</v>
      </c>
      <c r="K28" s="20">
        <f t="shared" si="21"/>
        <v>23264420</v>
      </c>
      <c r="L28" s="20">
        <f t="shared" ref="L28:M28" si="23">L29+L30+L31+L32</f>
        <v>0</v>
      </c>
      <c r="M28" s="20">
        <f t="shared" si="23"/>
        <v>23264420</v>
      </c>
    </row>
    <row r="29" spans="2:13" ht="102" customHeight="1" x14ac:dyDescent="0.25">
      <c r="B29" s="6" t="s">
        <v>51</v>
      </c>
      <c r="C29" s="6" t="s">
        <v>65</v>
      </c>
      <c r="D29" s="32">
        <v>17300000</v>
      </c>
      <c r="E29" s="32"/>
      <c r="F29" s="32">
        <f>D29+E29</f>
        <v>17300000</v>
      </c>
      <c r="G29" s="32"/>
      <c r="H29" s="32">
        <f>F29+G29</f>
        <v>17300000</v>
      </c>
      <c r="I29" s="4">
        <v>17900000</v>
      </c>
      <c r="J29" s="4"/>
      <c r="K29" s="32">
        <f>I29+J29</f>
        <v>17900000</v>
      </c>
      <c r="L29" s="4"/>
      <c r="M29" s="32">
        <f>K29+L29</f>
        <v>17900000</v>
      </c>
    </row>
    <row r="30" spans="2:13" ht="99" customHeight="1" x14ac:dyDescent="0.25">
      <c r="B30" s="6" t="s">
        <v>50</v>
      </c>
      <c r="C30" s="6" t="s">
        <v>66</v>
      </c>
      <c r="D30" s="32">
        <v>5358420</v>
      </c>
      <c r="E30" s="32"/>
      <c r="F30" s="32">
        <f>D30+E30</f>
        <v>5358420</v>
      </c>
      <c r="G30" s="32"/>
      <c r="H30" s="32">
        <f>F30+G30</f>
        <v>5358420</v>
      </c>
      <c r="I30" s="32">
        <v>5358420</v>
      </c>
      <c r="J30" s="32"/>
      <c r="K30" s="32">
        <f>I30+J30</f>
        <v>5358420</v>
      </c>
      <c r="L30" s="32"/>
      <c r="M30" s="32">
        <f>K30+L30</f>
        <v>5358420</v>
      </c>
    </row>
    <row r="31" spans="2:13" ht="163.5" customHeight="1" x14ac:dyDescent="0.25">
      <c r="B31" s="6" t="s">
        <v>152</v>
      </c>
      <c r="C31" s="6" t="s">
        <v>153</v>
      </c>
      <c r="D31" s="32">
        <v>2000</v>
      </c>
      <c r="E31" s="32"/>
      <c r="F31" s="32">
        <f>D31+E31</f>
        <v>2000</v>
      </c>
      <c r="G31" s="32"/>
      <c r="H31" s="32">
        <f>F31+G31</f>
        <v>2000</v>
      </c>
      <c r="I31" s="32">
        <v>2000</v>
      </c>
      <c r="J31" s="32"/>
      <c r="K31" s="32">
        <f>I31+J31</f>
        <v>2000</v>
      </c>
      <c r="L31" s="32"/>
      <c r="M31" s="32">
        <f>K31+L31</f>
        <v>2000</v>
      </c>
    </row>
    <row r="32" spans="2:13" ht="135.75" customHeight="1" x14ac:dyDescent="0.25">
      <c r="B32" s="6" t="s">
        <v>165</v>
      </c>
      <c r="C32" s="6" t="s">
        <v>164</v>
      </c>
      <c r="D32" s="32">
        <v>4000</v>
      </c>
      <c r="E32" s="32"/>
      <c r="F32" s="32">
        <f>D32+E32</f>
        <v>4000</v>
      </c>
      <c r="G32" s="32"/>
      <c r="H32" s="32">
        <f>F32+G32</f>
        <v>4000</v>
      </c>
      <c r="I32" s="32">
        <v>4000</v>
      </c>
      <c r="J32" s="32"/>
      <c r="K32" s="32">
        <f>I32+J32</f>
        <v>4000</v>
      </c>
      <c r="L32" s="32"/>
      <c r="M32" s="32">
        <f>K32+L32</f>
        <v>4000</v>
      </c>
    </row>
    <row r="33" spans="2:14" ht="35.25" customHeight="1" x14ac:dyDescent="0.25">
      <c r="B33" s="5" t="s">
        <v>27</v>
      </c>
      <c r="C33" s="5" t="s">
        <v>28</v>
      </c>
      <c r="D33" s="4">
        <f t="shared" ref="D33:M33" si="24">D34</f>
        <v>14553000</v>
      </c>
      <c r="E33" s="4">
        <f t="shared" si="24"/>
        <v>0</v>
      </c>
      <c r="F33" s="4">
        <f t="shared" si="24"/>
        <v>14553000</v>
      </c>
      <c r="G33" s="4">
        <f t="shared" si="24"/>
        <v>0</v>
      </c>
      <c r="H33" s="4">
        <f t="shared" si="24"/>
        <v>14553000</v>
      </c>
      <c r="I33" s="4">
        <f t="shared" si="24"/>
        <v>15935000</v>
      </c>
      <c r="J33" s="4">
        <f t="shared" si="24"/>
        <v>0</v>
      </c>
      <c r="K33" s="4">
        <f t="shared" si="24"/>
        <v>15935000</v>
      </c>
      <c r="L33" s="4">
        <f t="shared" si="24"/>
        <v>0</v>
      </c>
      <c r="M33" s="4">
        <f t="shared" si="24"/>
        <v>15935000</v>
      </c>
    </row>
    <row r="34" spans="2:14" ht="68.25" customHeight="1" x14ac:dyDescent="0.25">
      <c r="B34" s="6" t="s">
        <v>49</v>
      </c>
      <c r="C34" s="6" t="s">
        <v>29</v>
      </c>
      <c r="D34" s="26">
        <v>14553000</v>
      </c>
      <c r="E34" s="26"/>
      <c r="F34" s="26">
        <f>D34+E34</f>
        <v>14553000</v>
      </c>
      <c r="G34" s="26"/>
      <c r="H34" s="26">
        <f>F34+G34</f>
        <v>14553000</v>
      </c>
      <c r="I34" s="1">
        <v>15935000</v>
      </c>
      <c r="J34" s="1"/>
      <c r="K34" s="1">
        <f>I34+J34</f>
        <v>15935000</v>
      </c>
      <c r="L34" s="1"/>
      <c r="M34" s="1">
        <f>K34+L34</f>
        <v>15935000</v>
      </c>
    </row>
    <row r="35" spans="2:14" ht="23.25" customHeight="1" x14ac:dyDescent="0.25">
      <c r="B35" s="16" t="s">
        <v>30</v>
      </c>
      <c r="C35" s="16" t="s">
        <v>31</v>
      </c>
      <c r="D35" s="3">
        <f t="shared" ref="D35:K35" si="25">SUM(D36:D38)</f>
        <v>93092200</v>
      </c>
      <c r="E35" s="3">
        <f t="shared" si="25"/>
        <v>0</v>
      </c>
      <c r="F35" s="3">
        <f t="shared" si="25"/>
        <v>93092200</v>
      </c>
      <c r="G35" s="3">
        <f t="shared" ref="G35:H35" si="26">SUM(G36:G38)</f>
        <v>0</v>
      </c>
      <c r="H35" s="3">
        <f t="shared" si="26"/>
        <v>93092200</v>
      </c>
      <c r="I35" s="3">
        <f t="shared" si="25"/>
        <v>96152200</v>
      </c>
      <c r="J35" s="3">
        <f t="shared" si="25"/>
        <v>0</v>
      </c>
      <c r="K35" s="3">
        <f t="shared" si="25"/>
        <v>96152200</v>
      </c>
      <c r="L35" s="3">
        <f t="shared" ref="L35:M35" si="27">SUM(L36:L38)</f>
        <v>0</v>
      </c>
      <c r="M35" s="3">
        <f t="shared" si="27"/>
        <v>96152200</v>
      </c>
    </row>
    <row r="36" spans="2:14" ht="35.25" customHeight="1" x14ac:dyDescent="0.25">
      <c r="B36" s="5" t="s">
        <v>48</v>
      </c>
      <c r="C36" s="5" t="s">
        <v>32</v>
      </c>
      <c r="D36" s="31">
        <v>72520000</v>
      </c>
      <c r="E36" s="31"/>
      <c r="F36" s="31">
        <f>D36+E36</f>
        <v>72520000</v>
      </c>
      <c r="G36" s="31"/>
      <c r="H36" s="31">
        <f>F36+G36</f>
        <v>72520000</v>
      </c>
      <c r="I36" s="31">
        <v>75580000</v>
      </c>
      <c r="J36" s="31"/>
      <c r="K36" s="20">
        <f>I36+J36</f>
        <v>75580000</v>
      </c>
      <c r="L36" s="31"/>
      <c r="M36" s="20">
        <f>K36+L36</f>
        <v>75580000</v>
      </c>
    </row>
    <row r="37" spans="2:14" ht="17.25" customHeight="1" x14ac:dyDescent="0.25">
      <c r="B37" s="5" t="s">
        <v>68</v>
      </c>
      <c r="C37" s="5" t="s">
        <v>33</v>
      </c>
      <c r="D37" s="20">
        <v>2364400</v>
      </c>
      <c r="E37" s="20"/>
      <c r="F37" s="31">
        <f t="shared" ref="F37:F46" si="28">D37+E37</f>
        <v>2364400</v>
      </c>
      <c r="G37" s="20"/>
      <c r="H37" s="31">
        <f t="shared" ref="H37:H38" si="29">F37+G37</f>
        <v>2364400</v>
      </c>
      <c r="I37" s="4">
        <v>2364400</v>
      </c>
      <c r="J37" s="4"/>
      <c r="K37" s="20">
        <f>I37+J37</f>
        <v>2364400</v>
      </c>
      <c r="L37" s="4"/>
      <c r="M37" s="20">
        <f>K37+L37</f>
        <v>2364400</v>
      </c>
    </row>
    <row r="38" spans="2:14" ht="18" customHeight="1" x14ac:dyDescent="0.25">
      <c r="B38" s="5" t="s">
        <v>47</v>
      </c>
      <c r="C38" s="5" t="s">
        <v>34</v>
      </c>
      <c r="D38" s="20">
        <v>18207800</v>
      </c>
      <c r="E38" s="20"/>
      <c r="F38" s="31">
        <f t="shared" si="28"/>
        <v>18207800</v>
      </c>
      <c r="G38" s="20"/>
      <c r="H38" s="31">
        <f t="shared" si="29"/>
        <v>18207800</v>
      </c>
      <c r="I38" s="20">
        <v>18207800</v>
      </c>
      <c r="J38" s="20"/>
      <c r="K38" s="20">
        <f>I38+J38</f>
        <v>18207800</v>
      </c>
      <c r="L38" s="20"/>
      <c r="M38" s="20">
        <f>K38+L38</f>
        <v>18207800</v>
      </c>
    </row>
    <row r="39" spans="2:14" ht="35.25" customHeight="1" x14ac:dyDescent="0.25">
      <c r="B39" s="16" t="s">
        <v>35</v>
      </c>
      <c r="C39" s="16" t="s">
        <v>67</v>
      </c>
      <c r="D39" s="3">
        <f t="shared" ref="D39:K39" si="30">SUM(D40:D41)</f>
        <v>36245100</v>
      </c>
      <c r="E39" s="3">
        <f t="shared" si="30"/>
        <v>0</v>
      </c>
      <c r="F39" s="3">
        <f t="shared" si="30"/>
        <v>36245100</v>
      </c>
      <c r="G39" s="3">
        <f t="shared" ref="G39:H39" si="31">SUM(G40:G41)</f>
        <v>0</v>
      </c>
      <c r="H39" s="3">
        <f t="shared" si="31"/>
        <v>36245100</v>
      </c>
      <c r="I39" s="3">
        <f t="shared" si="30"/>
        <v>36825100</v>
      </c>
      <c r="J39" s="3">
        <f t="shared" si="30"/>
        <v>0</v>
      </c>
      <c r="K39" s="3">
        <f t="shared" si="30"/>
        <v>36825100</v>
      </c>
      <c r="L39" s="3">
        <f t="shared" ref="L39:M39" si="32">SUM(L40:L41)</f>
        <v>0</v>
      </c>
      <c r="M39" s="3">
        <f t="shared" si="32"/>
        <v>36825100</v>
      </c>
    </row>
    <row r="40" spans="2:14" ht="21" customHeight="1" x14ac:dyDescent="0.25">
      <c r="B40" s="17" t="s">
        <v>154</v>
      </c>
      <c r="C40" s="18" t="s">
        <v>155</v>
      </c>
      <c r="D40" s="31">
        <v>23155000</v>
      </c>
      <c r="E40" s="31"/>
      <c r="F40" s="31">
        <f t="shared" si="28"/>
        <v>23155000</v>
      </c>
      <c r="G40" s="31"/>
      <c r="H40" s="31">
        <f t="shared" ref="H40:H41" si="33">F40+G40</f>
        <v>23155000</v>
      </c>
      <c r="I40" s="31">
        <v>23165000</v>
      </c>
      <c r="J40" s="31"/>
      <c r="K40" s="4">
        <f>I40+J40</f>
        <v>23165000</v>
      </c>
      <c r="L40" s="31"/>
      <c r="M40" s="4">
        <f>K40+L40</f>
        <v>23165000</v>
      </c>
    </row>
    <row r="41" spans="2:14" ht="17.25" customHeight="1" x14ac:dyDescent="0.25">
      <c r="B41" s="17" t="s">
        <v>156</v>
      </c>
      <c r="C41" s="33" t="s">
        <v>157</v>
      </c>
      <c r="D41" s="20">
        <v>13090100</v>
      </c>
      <c r="E41" s="20"/>
      <c r="F41" s="31">
        <f t="shared" si="28"/>
        <v>13090100</v>
      </c>
      <c r="G41" s="20"/>
      <c r="H41" s="31">
        <f t="shared" si="33"/>
        <v>13090100</v>
      </c>
      <c r="I41" s="4">
        <v>13660100</v>
      </c>
      <c r="J41" s="4"/>
      <c r="K41" s="4">
        <f>I41+J41</f>
        <v>13660100</v>
      </c>
      <c r="L41" s="4"/>
      <c r="M41" s="4">
        <f>K41+L41</f>
        <v>13660100</v>
      </c>
      <c r="N41" s="19"/>
    </row>
    <row r="42" spans="2:14" ht="36.75" customHeight="1" x14ac:dyDescent="0.25">
      <c r="B42" s="16" t="s">
        <v>36</v>
      </c>
      <c r="C42" s="16" t="s">
        <v>37</v>
      </c>
      <c r="D42" s="3">
        <f t="shared" ref="D42:M42" si="34">SUM(D43,)</f>
        <v>7220000</v>
      </c>
      <c r="E42" s="3">
        <f t="shared" si="34"/>
        <v>0</v>
      </c>
      <c r="F42" s="3">
        <f t="shared" si="34"/>
        <v>7220000</v>
      </c>
      <c r="G42" s="3">
        <f t="shared" si="34"/>
        <v>0</v>
      </c>
      <c r="H42" s="3">
        <f t="shared" si="34"/>
        <v>7220000</v>
      </c>
      <c r="I42" s="3">
        <f t="shared" si="34"/>
        <v>7220000</v>
      </c>
      <c r="J42" s="3">
        <f t="shared" si="34"/>
        <v>0</v>
      </c>
      <c r="K42" s="3">
        <f t="shared" si="34"/>
        <v>7220000</v>
      </c>
      <c r="L42" s="3">
        <f t="shared" si="34"/>
        <v>0</v>
      </c>
      <c r="M42" s="3">
        <f t="shared" si="34"/>
        <v>7220000</v>
      </c>
      <c r="N42" s="19"/>
    </row>
    <row r="43" spans="2:14" ht="99.75" customHeight="1" x14ac:dyDescent="0.25">
      <c r="B43" s="5" t="s">
        <v>38</v>
      </c>
      <c r="C43" s="5" t="s">
        <v>130</v>
      </c>
      <c r="D43" s="20">
        <v>7220000</v>
      </c>
      <c r="E43" s="20"/>
      <c r="F43" s="31">
        <f t="shared" si="28"/>
        <v>7220000</v>
      </c>
      <c r="G43" s="20"/>
      <c r="H43" s="31">
        <f t="shared" ref="H43" si="35">F43+G43</f>
        <v>7220000</v>
      </c>
      <c r="I43" s="20">
        <v>7220000</v>
      </c>
      <c r="J43" s="20"/>
      <c r="K43" s="4">
        <f>I43+J43</f>
        <v>7220000</v>
      </c>
      <c r="L43" s="20"/>
      <c r="M43" s="4">
        <f>K43+L43</f>
        <v>7220000</v>
      </c>
    </row>
    <row r="44" spans="2:14" ht="19.5" customHeight="1" x14ac:dyDescent="0.25">
      <c r="B44" s="16" t="s">
        <v>39</v>
      </c>
      <c r="C44" s="16" t="s">
        <v>40</v>
      </c>
      <c r="D44" s="3">
        <f t="shared" ref="D44:K44" si="36">SUM(D45:D46)</f>
        <v>600000000</v>
      </c>
      <c r="E44" s="3">
        <f t="shared" si="36"/>
        <v>0</v>
      </c>
      <c r="F44" s="3">
        <f t="shared" si="36"/>
        <v>600000000</v>
      </c>
      <c r="G44" s="3">
        <f t="shared" ref="G44:H44" si="37">SUM(G45:G46)</f>
        <v>0</v>
      </c>
      <c r="H44" s="3">
        <f t="shared" si="37"/>
        <v>600000000</v>
      </c>
      <c r="I44" s="3">
        <f t="shared" si="36"/>
        <v>600000000</v>
      </c>
      <c r="J44" s="3">
        <f t="shared" si="36"/>
        <v>0</v>
      </c>
      <c r="K44" s="3">
        <f t="shared" si="36"/>
        <v>600000000</v>
      </c>
      <c r="L44" s="3">
        <f t="shared" ref="L44:M44" si="38">SUM(L45:L46)</f>
        <v>0</v>
      </c>
      <c r="M44" s="3">
        <f t="shared" si="38"/>
        <v>600000000</v>
      </c>
    </row>
    <row r="45" spans="2:14" ht="51.75" hidden="1" customHeight="1" x14ac:dyDescent="0.25">
      <c r="B45" s="34" t="s">
        <v>71</v>
      </c>
      <c r="C45" s="34" t="s">
        <v>72</v>
      </c>
      <c r="D45" s="35">
        <v>560000000</v>
      </c>
      <c r="E45" s="35"/>
      <c r="F45" s="31">
        <f t="shared" si="28"/>
        <v>560000000</v>
      </c>
      <c r="G45" s="35"/>
      <c r="H45" s="31">
        <f t="shared" ref="H45:H46" si="39">F45+G45</f>
        <v>560000000</v>
      </c>
      <c r="I45" s="35">
        <v>560000000</v>
      </c>
      <c r="J45" s="35"/>
      <c r="K45" s="4">
        <f>I45+J45</f>
        <v>560000000</v>
      </c>
      <c r="L45" s="35"/>
      <c r="M45" s="4">
        <f>K45+L45</f>
        <v>560000000</v>
      </c>
    </row>
    <row r="46" spans="2:14" ht="67.5" hidden="1" customHeight="1" x14ac:dyDescent="0.25">
      <c r="B46" s="5" t="s">
        <v>41</v>
      </c>
      <c r="C46" s="5" t="s">
        <v>42</v>
      </c>
      <c r="D46" s="20">
        <v>40000000</v>
      </c>
      <c r="E46" s="20"/>
      <c r="F46" s="31">
        <f t="shared" si="28"/>
        <v>40000000</v>
      </c>
      <c r="G46" s="20"/>
      <c r="H46" s="31">
        <f t="shared" si="39"/>
        <v>40000000</v>
      </c>
      <c r="I46" s="20">
        <v>40000000</v>
      </c>
      <c r="J46" s="20"/>
      <c r="K46" s="4">
        <f>I46+J46</f>
        <v>40000000</v>
      </c>
      <c r="L46" s="20"/>
      <c r="M46" s="4">
        <f>K46+L46</f>
        <v>40000000</v>
      </c>
    </row>
    <row r="47" spans="2:14" ht="21" customHeight="1" x14ac:dyDescent="0.25">
      <c r="B47" s="16" t="s">
        <v>43</v>
      </c>
      <c r="C47" s="16" t="s">
        <v>44</v>
      </c>
      <c r="D47" s="3">
        <f t="shared" ref="D47:M47" si="40">D48</f>
        <v>5000000</v>
      </c>
      <c r="E47" s="3">
        <f t="shared" si="40"/>
        <v>0</v>
      </c>
      <c r="F47" s="3">
        <f t="shared" si="40"/>
        <v>5000000</v>
      </c>
      <c r="G47" s="3">
        <f t="shared" si="40"/>
        <v>0</v>
      </c>
      <c r="H47" s="3">
        <f t="shared" si="40"/>
        <v>5000000</v>
      </c>
      <c r="I47" s="3">
        <f t="shared" si="40"/>
        <v>5000000</v>
      </c>
      <c r="J47" s="3">
        <f t="shared" si="40"/>
        <v>0</v>
      </c>
      <c r="K47" s="3">
        <f t="shared" si="40"/>
        <v>5000000</v>
      </c>
      <c r="L47" s="3">
        <f t="shared" si="40"/>
        <v>0</v>
      </c>
      <c r="M47" s="3">
        <f t="shared" si="40"/>
        <v>5000000</v>
      </c>
    </row>
    <row r="48" spans="2:14" ht="31.5" customHeight="1" x14ac:dyDescent="0.25">
      <c r="B48" s="5" t="s">
        <v>45</v>
      </c>
      <c r="C48" s="5" t="s">
        <v>46</v>
      </c>
      <c r="D48" s="20">
        <v>5000000</v>
      </c>
      <c r="E48" s="20"/>
      <c r="F48" s="20">
        <f>D48+E48</f>
        <v>5000000</v>
      </c>
      <c r="G48" s="20"/>
      <c r="H48" s="20">
        <f>F48+G48</f>
        <v>5000000</v>
      </c>
      <c r="I48" s="4">
        <v>5000000</v>
      </c>
      <c r="J48" s="4"/>
      <c r="K48" s="4">
        <f>I48+J48</f>
        <v>5000000</v>
      </c>
      <c r="L48" s="4"/>
      <c r="M48" s="4">
        <f>K48+L48</f>
        <v>5000000</v>
      </c>
    </row>
    <row r="49" spans="1:13" ht="17.25" customHeight="1" x14ac:dyDescent="0.25">
      <c r="A49" s="21"/>
      <c r="B49" s="16" t="s">
        <v>73</v>
      </c>
      <c r="C49" s="16" t="s">
        <v>74</v>
      </c>
      <c r="D49" s="2">
        <f t="shared" ref="D49" si="41">SUM(D50,D85)</f>
        <v>149108000</v>
      </c>
      <c r="E49" s="2">
        <f t="shared" ref="E49" si="42">SUM(E50,E85)</f>
        <v>-122959000</v>
      </c>
      <c r="F49" s="2">
        <f>F84</f>
        <v>26149000</v>
      </c>
      <c r="G49" s="2">
        <f>G84</f>
        <v>150000000</v>
      </c>
      <c r="H49" s="2">
        <f>H84</f>
        <v>176149000</v>
      </c>
      <c r="I49" s="2">
        <f t="shared" ref="I49:L49" si="43">I84</f>
        <v>0</v>
      </c>
      <c r="J49" s="2">
        <f t="shared" si="43"/>
        <v>0</v>
      </c>
      <c r="K49" s="2">
        <f>K84</f>
        <v>0</v>
      </c>
      <c r="L49" s="2">
        <f t="shared" si="43"/>
        <v>0</v>
      </c>
      <c r="M49" s="2"/>
    </row>
    <row r="50" spans="1:13" ht="35.25" hidden="1" customHeight="1" x14ac:dyDescent="0.25">
      <c r="A50" s="21"/>
      <c r="B50" s="16" t="s">
        <v>75</v>
      </c>
      <c r="C50" s="16" t="s">
        <v>76</v>
      </c>
      <c r="D50" s="3">
        <f t="shared" ref="D50:I50" si="44">SUM(D51,D58,D74)</f>
        <v>0</v>
      </c>
      <c r="E50" s="3"/>
      <c r="F50" s="3">
        <f t="shared" ref="F50:H50" si="45">SUM(F51,F58,F74)</f>
        <v>0</v>
      </c>
      <c r="G50" s="3"/>
      <c r="H50" s="3">
        <f t="shared" si="45"/>
        <v>0</v>
      </c>
      <c r="I50" s="3">
        <f t="shared" si="44"/>
        <v>0</v>
      </c>
      <c r="J50" s="3"/>
      <c r="K50" s="3">
        <f t="shared" ref="K50" si="46">SUM(K51,K58,K74)</f>
        <v>0</v>
      </c>
      <c r="L50" s="3"/>
      <c r="M50" s="3"/>
    </row>
    <row r="51" spans="1:13" ht="37.5" hidden="1" customHeight="1" x14ac:dyDescent="0.25">
      <c r="A51" s="21"/>
      <c r="B51" s="16" t="s">
        <v>77</v>
      </c>
      <c r="C51" s="16" t="s">
        <v>158</v>
      </c>
      <c r="D51" s="2">
        <f t="shared" ref="D51:I51" si="47">SUM(D52:D57)</f>
        <v>0</v>
      </c>
      <c r="E51" s="2"/>
      <c r="F51" s="2">
        <f t="shared" ref="F51:H51" si="48">SUM(F52:F57)</f>
        <v>0</v>
      </c>
      <c r="G51" s="2"/>
      <c r="H51" s="2">
        <f t="shared" si="48"/>
        <v>0</v>
      </c>
      <c r="I51" s="2">
        <f t="shared" si="47"/>
        <v>0</v>
      </c>
      <c r="J51" s="2"/>
      <c r="K51" s="2">
        <f t="shared" ref="K51" si="49">SUM(K52:K57)</f>
        <v>0</v>
      </c>
      <c r="L51" s="2"/>
      <c r="M51" s="2"/>
    </row>
    <row r="52" spans="1:13" ht="51" hidden="1" customHeight="1" x14ac:dyDescent="0.25">
      <c r="A52" s="21"/>
      <c r="B52" s="6" t="s">
        <v>148</v>
      </c>
      <c r="C52" s="6" t="s">
        <v>149</v>
      </c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 ht="83.25" hidden="1" customHeight="1" x14ac:dyDescent="0.25">
      <c r="A53" s="21"/>
      <c r="B53" s="6" t="s">
        <v>109</v>
      </c>
      <c r="C53" s="22" t="s">
        <v>129</v>
      </c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1:13" ht="53.25" hidden="1" customHeight="1" x14ac:dyDescent="0.25">
      <c r="A54" s="21"/>
      <c r="B54" s="6" t="s">
        <v>133</v>
      </c>
      <c r="C54" s="22" t="s">
        <v>137</v>
      </c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3" ht="67.5" hidden="1" customHeight="1" x14ac:dyDescent="0.25">
      <c r="A55" s="21"/>
      <c r="B55" s="6" t="s">
        <v>134</v>
      </c>
      <c r="C55" s="22" t="s">
        <v>138</v>
      </c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1:13" ht="53.25" hidden="1" customHeight="1" x14ac:dyDescent="0.25">
      <c r="A56" s="21"/>
      <c r="B56" s="6" t="s">
        <v>135</v>
      </c>
      <c r="C56" s="22" t="s">
        <v>139</v>
      </c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ht="52.5" hidden="1" customHeight="1" x14ac:dyDescent="0.25">
      <c r="A57" s="21"/>
      <c r="B57" s="6" t="s">
        <v>136</v>
      </c>
      <c r="C57" s="22" t="s">
        <v>140</v>
      </c>
      <c r="D57" s="1"/>
      <c r="E57" s="1"/>
      <c r="F57" s="1"/>
      <c r="G57" s="1"/>
      <c r="H57" s="1"/>
      <c r="I57" s="1"/>
      <c r="J57" s="1"/>
      <c r="K57" s="1"/>
      <c r="L57" s="1"/>
      <c r="M57" s="1"/>
    </row>
    <row r="58" spans="1:13" ht="35.25" hidden="1" customHeight="1" x14ac:dyDescent="0.25">
      <c r="A58" s="21"/>
      <c r="B58" s="16" t="s">
        <v>78</v>
      </c>
      <c r="C58" s="16" t="s">
        <v>79</v>
      </c>
      <c r="D58" s="3">
        <f t="shared" ref="D58:I58" si="50">SUM(D59:D73)</f>
        <v>0</v>
      </c>
      <c r="E58" s="3"/>
      <c r="F58" s="3">
        <f t="shared" ref="F58:H58" si="51">SUM(F59:F73)</f>
        <v>0</v>
      </c>
      <c r="G58" s="3"/>
      <c r="H58" s="3">
        <f t="shared" si="51"/>
        <v>0</v>
      </c>
      <c r="I58" s="3">
        <f t="shared" si="50"/>
        <v>0</v>
      </c>
      <c r="J58" s="3"/>
      <c r="K58" s="3">
        <f t="shared" ref="K58" si="52">SUM(K59:K73)</f>
        <v>0</v>
      </c>
      <c r="L58" s="3"/>
      <c r="M58" s="3"/>
    </row>
    <row r="59" spans="1:13" ht="51" hidden="1" customHeight="1" x14ac:dyDescent="0.25">
      <c r="A59" s="21"/>
      <c r="B59" s="6" t="s">
        <v>80</v>
      </c>
      <c r="C59" s="6" t="s">
        <v>81</v>
      </c>
      <c r="D59" s="1"/>
      <c r="E59" s="1"/>
      <c r="F59" s="1"/>
      <c r="G59" s="1"/>
      <c r="H59" s="1"/>
      <c r="I59" s="1"/>
      <c r="J59" s="1"/>
      <c r="K59" s="1"/>
      <c r="L59" s="1"/>
      <c r="M59" s="1"/>
    </row>
    <row r="60" spans="1:13" ht="98.25" hidden="1" customHeight="1" x14ac:dyDescent="0.25">
      <c r="A60" s="21"/>
      <c r="B60" s="6" t="s">
        <v>82</v>
      </c>
      <c r="C60" s="6" t="s">
        <v>116</v>
      </c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ht="68.25" hidden="1" customHeight="1" x14ac:dyDescent="0.25">
      <c r="A61" s="21"/>
      <c r="B61" s="6" t="s">
        <v>108</v>
      </c>
      <c r="C61" s="6" t="s">
        <v>115</v>
      </c>
      <c r="D61" s="1"/>
      <c r="E61" s="1"/>
      <c r="F61" s="1"/>
      <c r="G61" s="1"/>
      <c r="H61" s="1"/>
      <c r="I61" s="1"/>
      <c r="J61" s="1"/>
      <c r="K61" s="1"/>
      <c r="L61" s="1"/>
      <c r="M61" s="1"/>
    </row>
    <row r="62" spans="1:13" ht="85.5" hidden="1" customHeight="1" x14ac:dyDescent="0.25">
      <c r="A62" s="21"/>
      <c r="B62" s="6" t="s">
        <v>83</v>
      </c>
      <c r="C62" s="6" t="s">
        <v>117</v>
      </c>
      <c r="D62" s="1"/>
      <c r="E62" s="1"/>
      <c r="F62" s="1"/>
      <c r="G62" s="1"/>
      <c r="H62" s="1"/>
      <c r="I62" s="1"/>
      <c r="J62" s="1"/>
      <c r="K62" s="1"/>
      <c r="L62" s="1"/>
      <c r="M62" s="1"/>
    </row>
    <row r="63" spans="1:13" ht="66.75" hidden="1" customHeight="1" x14ac:dyDescent="0.25">
      <c r="A63" s="21"/>
      <c r="B63" s="6" t="s">
        <v>84</v>
      </c>
      <c r="C63" s="6" t="s">
        <v>85</v>
      </c>
      <c r="D63" s="1"/>
      <c r="E63" s="1"/>
      <c r="F63" s="1"/>
      <c r="G63" s="1"/>
      <c r="H63" s="1"/>
      <c r="I63" s="1"/>
      <c r="J63" s="1"/>
      <c r="K63" s="1"/>
      <c r="L63" s="1"/>
      <c r="M63" s="1"/>
    </row>
    <row r="64" spans="1:13" ht="52.5" hidden="1" customHeight="1" x14ac:dyDescent="0.25">
      <c r="A64" s="21"/>
      <c r="B64" s="23" t="s">
        <v>86</v>
      </c>
      <c r="C64" s="24" t="s">
        <v>87</v>
      </c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ht="50.25" hidden="1" customHeight="1" x14ac:dyDescent="0.25">
      <c r="A65" s="21"/>
      <c r="B65" s="25" t="s">
        <v>88</v>
      </c>
      <c r="C65" s="24" t="s">
        <v>89</v>
      </c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64.5" hidden="1" customHeight="1" x14ac:dyDescent="0.25">
      <c r="A66" s="21"/>
      <c r="B66" s="6" t="s">
        <v>105</v>
      </c>
      <c r="C66" s="6" t="s">
        <v>90</v>
      </c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ht="67.5" hidden="1" customHeight="1" x14ac:dyDescent="0.25">
      <c r="A67" s="21"/>
      <c r="B67" s="6" t="s">
        <v>91</v>
      </c>
      <c r="C67" s="6" t="s">
        <v>118</v>
      </c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ht="101.25" hidden="1" customHeight="1" x14ac:dyDescent="0.25">
      <c r="A68" s="21"/>
      <c r="B68" s="6" t="s">
        <v>92</v>
      </c>
      <c r="C68" s="6" t="s">
        <v>93</v>
      </c>
      <c r="D68" s="1"/>
      <c r="E68" s="1"/>
      <c r="F68" s="1"/>
      <c r="G68" s="1"/>
      <c r="H68" s="1"/>
      <c r="I68" s="1"/>
      <c r="J68" s="1"/>
      <c r="K68" s="1"/>
      <c r="L68" s="1"/>
      <c r="M68" s="1"/>
    </row>
    <row r="69" spans="1:13" ht="114.75" hidden="1" customHeight="1" x14ac:dyDescent="0.25">
      <c r="A69" s="21"/>
      <c r="B69" s="6" t="s">
        <v>94</v>
      </c>
      <c r="C69" s="6" t="s">
        <v>161</v>
      </c>
      <c r="D69" s="1"/>
      <c r="E69" s="1"/>
      <c r="F69" s="1"/>
      <c r="G69" s="1"/>
      <c r="H69" s="1"/>
      <c r="I69" s="1"/>
      <c r="J69" s="1"/>
      <c r="K69" s="1"/>
      <c r="L69" s="1"/>
      <c r="M69" s="1"/>
    </row>
    <row r="70" spans="1:13" ht="49.5" hidden="1" customHeight="1" x14ac:dyDescent="0.25">
      <c r="A70" s="21"/>
      <c r="B70" s="6" t="s">
        <v>141</v>
      </c>
      <c r="C70" s="6" t="s">
        <v>142</v>
      </c>
      <c r="D70" s="26"/>
      <c r="E70" s="26"/>
      <c r="F70" s="26"/>
      <c r="G70" s="26"/>
      <c r="H70" s="26"/>
      <c r="I70" s="26"/>
      <c r="J70" s="26"/>
      <c r="K70" s="26"/>
      <c r="L70" s="26"/>
      <c r="M70" s="26"/>
    </row>
    <row r="71" spans="1:13" ht="130.5" hidden="1" customHeight="1" x14ac:dyDescent="0.25">
      <c r="A71" s="21"/>
      <c r="B71" s="6" t="s">
        <v>113</v>
      </c>
      <c r="C71" s="6" t="s">
        <v>119</v>
      </c>
      <c r="D71" s="1"/>
      <c r="E71" s="1"/>
      <c r="F71" s="1"/>
      <c r="G71" s="1"/>
      <c r="H71" s="1"/>
      <c r="I71" s="27"/>
      <c r="J71" s="27"/>
      <c r="K71" s="27"/>
      <c r="L71" s="27"/>
      <c r="M71" s="27"/>
    </row>
    <row r="72" spans="1:13" ht="84" hidden="1" customHeight="1" x14ac:dyDescent="0.25">
      <c r="A72" s="21"/>
      <c r="B72" s="6" t="s">
        <v>145</v>
      </c>
      <c r="C72" s="22" t="s">
        <v>146</v>
      </c>
      <c r="D72" s="1"/>
      <c r="E72" s="1"/>
      <c r="F72" s="1"/>
      <c r="G72" s="1"/>
      <c r="H72" s="1"/>
      <c r="I72" s="8"/>
      <c r="J72" s="8"/>
      <c r="K72" s="8"/>
      <c r="L72" s="8"/>
      <c r="M72" s="8"/>
    </row>
    <row r="73" spans="1:13" ht="36.75" hidden="1" customHeight="1" x14ac:dyDescent="0.25">
      <c r="A73" s="21"/>
      <c r="B73" s="6" t="s">
        <v>102</v>
      </c>
      <c r="C73" s="6" t="s">
        <v>120</v>
      </c>
      <c r="D73" s="26"/>
      <c r="E73" s="26"/>
      <c r="F73" s="26"/>
      <c r="G73" s="26"/>
      <c r="H73" s="26"/>
      <c r="I73" s="26"/>
      <c r="J73" s="26"/>
      <c r="K73" s="26"/>
      <c r="L73" s="26"/>
      <c r="M73" s="26"/>
    </row>
    <row r="74" spans="1:13" ht="18" hidden="1" customHeight="1" x14ac:dyDescent="0.25">
      <c r="A74" s="21"/>
      <c r="B74" s="7" t="s">
        <v>95</v>
      </c>
      <c r="C74" s="7" t="s">
        <v>96</v>
      </c>
      <c r="D74" s="2">
        <f t="shared" ref="D74:I74" si="53">SUM(D75:D83)</f>
        <v>0</v>
      </c>
      <c r="E74" s="2"/>
      <c r="F74" s="2">
        <f t="shared" ref="F74:H74" si="54">SUM(F75:F83)</f>
        <v>0</v>
      </c>
      <c r="G74" s="2"/>
      <c r="H74" s="2">
        <f t="shared" si="54"/>
        <v>0</v>
      </c>
      <c r="I74" s="2">
        <f t="shared" si="53"/>
        <v>0</v>
      </c>
      <c r="J74" s="2"/>
      <c r="K74" s="2">
        <f t="shared" ref="K74" si="55">SUM(K75:K83)</f>
        <v>0</v>
      </c>
      <c r="L74" s="2"/>
      <c r="M74" s="2"/>
    </row>
    <row r="75" spans="1:13" ht="65.25" hidden="1" customHeight="1" x14ac:dyDescent="0.25">
      <c r="A75" s="21"/>
      <c r="B75" s="6" t="s">
        <v>107</v>
      </c>
      <c r="C75" s="6" t="s">
        <v>97</v>
      </c>
      <c r="D75" s="1"/>
      <c r="E75" s="1"/>
      <c r="F75" s="1"/>
      <c r="G75" s="1"/>
      <c r="H75" s="1"/>
      <c r="I75" s="1"/>
      <c r="J75" s="1"/>
      <c r="K75" s="1"/>
      <c r="L75" s="1"/>
      <c r="M75" s="1"/>
    </row>
    <row r="76" spans="1:13" ht="66.75" hidden="1" customHeight="1" x14ac:dyDescent="0.25">
      <c r="A76" s="21"/>
      <c r="B76" s="6" t="s">
        <v>106</v>
      </c>
      <c r="C76" s="6" t="s">
        <v>98</v>
      </c>
      <c r="D76" s="1"/>
      <c r="E76" s="1"/>
      <c r="F76" s="1"/>
      <c r="G76" s="1"/>
      <c r="H76" s="1"/>
      <c r="I76" s="1"/>
      <c r="J76" s="1"/>
      <c r="K76" s="1"/>
      <c r="L76" s="1"/>
      <c r="M76" s="1"/>
    </row>
    <row r="77" spans="1:13" ht="97.5" hidden="1" customHeight="1" x14ac:dyDescent="0.25">
      <c r="A77" s="21"/>
      <c r="B77" s="6" t="s">
        <v>110</v>
      </c>
      <c r="C77" s="6" t="s">
        <v>147</v>
      </c>
      <c r="D77" s="1"/>
      <c r="E77" s="1"/>
      <c r="F77" s="1"/>
      <c r="G77" s="1"/>
      <c r="H77" s="1"/>
      <c r="I77" s="1"/>
      <c r="J77" s="1"/>
      <c r="K77" s="1"/>
      <c r="L77" s="1"/>
      <c r="M77" s="1"/>
    </row>
    <row r="78" spans="1:13" ht="84" hidden="1" customHeight="1" x14ac:dyDescent="0.25">
      <c r="A78" s="21"/>
      <c r="B78" s="6" t="s">
        <v>99</v>
      </c>
      <c r="C78" s="6" t="s">
        <v>100</v>
      </c>
      <c r="D78" s="1"/>
      <c r="E78" s="1"/>
      <c r="F78" s="1"/>
      <c r="G78" s="1"/>
      <c r="H78" s="1"/>
      <c r="I78" s="1"/>
      <c r="J78" s="1"/>
      <c r="K78" s="1"/>
      <c r="L78" s="1"/>
      <c r="M78" s="1"/>
    </row>
    <row r="79" spans="1:13" ht="97.5" hidden="1" customHeight="1" x14ac:dyDescent="0.25">
      <c r="A79" s="21"/>
      <c r="B79" s="6" t="s">
        <v>111</v>
      </c>
      <c r="C79" s="6" t="s">
        <v>112</v>
      </c>
      <c r="D79" s="1"/>
      <c r="E79" s="1"/>
      <c r="F79" s="1"/>
      <c r="G79" s="1"/>
      <c r="H79" s="1"/>
      <c r="I79" s="1"/>
      <c r="J79" s="1"/>
      <c r="K79" s="1"/>
      <c r="L79" s="1"/>
      <c r="M79" s="1"/>
    </row>
    <row r="80" spans="1:13" ht="97.5" hidden="1" customHeight="1" x14ac:dyDescent="0.25">
      <c r="A80" s="21"/>
      <c r="B80" s="6" t="s">
        <v>143</v>
      </c>
      <c r="C80" s="6" t="s">
        <v>144</v>
      </c>
      <c r="D80" s="1"/>
      <c r="E80" s="1"/>
      <c r="F80" s="1"/>
      <c r="G80" s="1"/>
      <c r="H80" s="1"/>
      <c r="I80" s="1"/>
      <c r="J80" s="1"/>
      <c r="K80" s="1"/>
      <c r="L80" s="1"/>
      <c r="M80" s="1"/>
    </row>
    <row r="81" spans="1:13" ht="163.5" hidden="1" customHeight="1" x14ac:dyDescent="0.25">
      <c r="A81" s="21"/>
      <c r="B81" s="6" t="s">
        <v>121</v>
      </c>
      <c r="C81" s="6" t="s">
        <v>122</v>
      </c>
      <c r="D81" s="1"/>
      <c r="E81" s="1"/>
      <c r="F81" s="1"/>
      <c r="G81" s="1"/>
      <c r="H81" s="1"/>
      <c r="I81" s="1"/>
      <c r="J81" s="1"/>
      <c r="K81" s="1"/>
      <c r="L81" s="1"/>
      <c r="M81" s="1"/>
    </row>
    <row r="82" spans="1:13" ht="196.5" hidden="1" customHeight="1" x14ac:dyDescent="0.25">
      <c r="A82" s="21"/>
      <c r="B82" s="6" t="s">
        <v>123</v>
      </c>
      <c r="C82" s="6" t="s">
        <v>124</v>
      </c>
      <c r="D82" s="1"/>
      <c r="E82" s="1"/>
      <c r="F82" s="1"/>
      <c r="G82" s="1"/>
      <c r="H82" s="1"/>
      <c r="I82" s="1"/>
      <c r="J82" s="1"/>
      <c r="K82" s="1"/>
      <c r="L82" s="1"/>
      <c r="M82" s="1"/>
    </row>
    <row r="83" spans="1:13" ht="66" hidden="1" customHeight="1" x14ac:dyDescent="0.25">
      <c r="A83" s="21"/>
      <c r="B83" s="6" t="s">
        <v>125</v>
      </c>
      <c r="C83" s="6" t="s">
        <v>126</v>
      </c>
      <c r="D83" s="1"/>
      <c r="E83" s="1"/>
      <c r="F83" s="1"/>
      <c r="G83" s="1"/>
      <c r="H83" s="1"/>
      <c r="I83" s="1"/>
      <c r="J83" s="1"/>
      <c r="K83" s="1"/>
      <c r="L83" s="1"/>
      <c r="M83" s="1"/>
    </row>
    <row r="84" spans="1:13" ht="33.75" customHeight="1" x14ac:dyDescent="0.25">
      <c r="A84" s="21"/>
      <c r="B84" s="7" t="s">
        <v>159</v>
      </c>
      <c r="C84" s="7" t="s">
        <v>160</v>
      </c>
      <c r="D84" s="29">
        <f t="shared" ref="D84:L84" si="56">D85</f>
        <v>149108000</v>
      </c>
      <c r="E84" s="29">
        <f t="shared" si="56"/>
        <v>-122959000</v>
      </c>
      <c r="F84" s="29">
        <f>F85</f>
        <v>26149000</v>
      </c>
      <c r="G84" s="29">
        <f>G85</f>
        <v>150000000</v>
      </c>
      <c r="H84" s="29">
        <f>H85</f>
        <v>176149000</v>
      </c>
      <c r="I84" s="29">
        <f t="shared" si="56"/>
        <v>0</v>
      </c>
      <c r="J84" s="29">
        <f t="shared" si="56"/>
        <v>0</v>
      </c>
      <c r="K84" s="29">
        <f t="shared" si="56"/>
        <v>0</v>
      </c>
      <c r="L84" s="29">
        <f t="shared" si="56"/>
        <v>0</v>
      </c>
      <c r="M84" s="29"/>
    </row>
    <row r="85" spans="1:13" ht="50.25" customHeight="1" x14ac:dyDescent="0.25">
      <c r="A85" s="21"/>
      <c r="B85" s="7" t="s">
        <v>103</v>
      </c>
      <c r="C85" s="7" t="s">
        <v>104</v>
      </c>
      <c r="D85" s="2">
        <f t="shared" ref="D85:L85" si="57">SUM(D86:D86)</f>
        <v>149108000</v>
      </c>
      <c r="E85" s="2">
        <f t="shared" si="57"/>
        <v>-122959000</v>
      </c>
      <c r="F85" s="2">
        <f t="shared" si="57"/>
        <v>26149000</v>
      </c>
      <c r="G85" s="2">
        <f>SUM(G86:G87)</f>
        <v>150000000</v>
      </c>
      <c r="H85" s="2">
        <f>SUM(H86:H87)</f>
        <v>176149000</v>
      </c>
      <c r="I85" s="2">
        <f t="shared" si="57"/>
        <v>0</v>
      </c>
      <c r="J85" s="2">
        <f t="shared" si="57"/>
        <v>0</v>
      </c>
      <c r="K85" s="2">
        <f t="shared" si="57"/>
        <v>0</v>
      </c>
      <c r="L85" s="2">
        <f t="shared" si="57"/>
        <v>0</v>
      </c>
      <c r="M85" s="2"/>
    </row>
    <row r="86" spans="1:13" ht="99" customHeight="1" x14ac:dyDescent="0.25">
      <c r="A86" s="21"/>
      <c r="B86" s="9" t="s">
        <v>127</v>
      </c>
      <c r="C86" s="9" t="s">
        <v>128</v>
      </c>
      <c r="D86" s="8">
        <v>149108000</v>
      </c>
      <c r="E86" s="8">
        <v>-122959000</v>
      </c>
      <c r="F86" s="8">
        <f>D86+E86</f>
        <v>26149000</v>
      </c>
      <c r="G86" s="8"/>
      <c r="H86" s="8">
        <f>F86+G86</f>
        <v>26149000</v>
      </c>
      <c r="I86" s="1"/>
      <c r="J86" s="1"/>
      <c r="K86" s="1"/>
      <c r="L86" s="1"/>
      <c r="M86" s="1"/>
    </row>
    <row r="87" spans="1:13" ht="98.25" customHeight="1" x14ac:dyDescent="0.25">
      <c r="A87" s="21"/>
      <c r="B87" s="9" t="s">
        <v>169</v>
      </c>
      <c r="C87" s="9" t="s">
        <v>170</v>
      </c>
      <c r="D87" s="8"/>
      <c r="E87" s="8"/>
      <c r="F87" s="8">
        <v>0</v>
      </c>
      <c r="G87" s="8">
        <v>150000000</v>
      </c>
      <c r="H87" s="8">
        <f>F87+G87</f>
        <v>150000000</v>
      </c>
      <c r="I87" s="1"/>
      <c r="J87" s="1"/>
      <c r="K87" s="1"/>
      <c r="L87" s="1"/>
      <c r="M87" s="1"/>
    </row>
    <row r="88" spans="1:13" ht="19.5" customHeight="1" x14ac:dyDescent="0.25">
      <c r="A88" s="21"/>
      <c r="B88" s="38" t="s">
        <v>114</v>
      </c>
      <c r="C88" s="38"/>
      <c r="D88" s="2">
        <f t="shared" ref="D88:K88" si="58">SUM(D8,D49)</f>
        <v>51175862420</v>
      </c>
      <c r="E88" s="2">
        <f t="shared" si="58"/>
        <v>-122959000</v>
      </c>
      <c r="F88" s="2">
        <f t="shared" si="58"/>
        <v>51052903420</v>
      </c>
      <c r="G88" s="2">
        <f>SUM(G8,G49)</f>
        <v>150000000</v>
      </c>
      <c r="H88" s="2">
        <f t="shared" ref="H88" si="59">SUM(H8,H49)</f>
        <v>51202903420</v>
      </c>
      <c r="I88" s="2">
        <f t="shared" si="58"/>
        <v>54871540820</v>
      </c>
      <c r="J88" s="2">
        <f t="shared" si="58"/>
        <v>0</v>
      </c>
      <c r="K88" s="2">
        <f t="shared" si="58"/>
        <v>54871540820</v>
      </c>
      <c r="L88" s="2">
        <f t="shared" ref="L88:M88" si="60">SUM(L8,L49)</f>
        <v>0</v>
      </c>
      <c r="M88" s="2">
        <f t="shared" si="60"/>
        <v>54871540820</v>
      </c>
    </row>
  </sheetData>
  <mergeCells count="6">
    <mergeCell ref="B88:C88"/>
    <mergeCell ref="B6:I6"/>
    <mergeCell ref="B1:M1"/>
    <mergeCell ref="B2:M2"/>
    <mergeCell ref="B3:M3"/>
    <mergeCell ref="B5:M5"/>
  </mergeCells>
  <phoneticPr fontId="0" type="noConversion"/>
  <printOptions horizontalCentered="1"/>
  <pageMargins left="0.74803149606299213" right="0.35433070866141736" top="0.86614173228346458" bottom="0.39370078740157483" header="0.47244094488188981" footer="0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Молчанова Ольга Петровна</cp:lastModifiedBy>
  <cp:lastPrinted>2016-06-09T10:12:07Z</cp:lastPrinted>
  <dcterms:created xsi:type="dcterms:W3CDTF">2010-10-13T08:18:32Z</dcterms:created>
  <dcterms:modified xsi:type="dcterms:W3CDTF">2016-06-10T14:19:05Z</dcterms:modified>
</cp:coreProperties>
</file>