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75" windowWidth="14460" windowHeight="12120"/>
  </bookViews>
  <sheets>
    <sheet name="Лист1" sheetId="1" r:id="rId1"/>
  </sheets>
  <definedNames>
    <definedName name="_xlnm.Print_Titles" localSheetId="0">Лист1!$7:$7</definedName>
    <definedName name="_xlnm.Print_Area" localSheetId="0">Лист1!$B$1:$I$89</definedName>
  </definedNames>
  <calcPr calcId="145621"/>
</workbook>
</file>

<file path=xl/calcChain.xml><?xml version="1.0" encoding="utf-8"?>
<calcChain xmlns="http://schemas.openxmlformats.org/spreadsheetml/2006/main">
  <c r="I83" i="1" l="1"/>
  <c r="H10" i="1" l="1"/>
  <c r="H9" i="1" s="1"/>
  <c r="I11" i="1"/>
  <c r="I12" i="1"/>
  <c r="H13" i="1"/>
  <c r="I14" i="1"/>
  <c r="I13" i="1" s="1"/>
  <c r="H15" i="1"/>
  <c r="I16" i="1"/>
  <c r="H17" i="1"/>
  <c r="I18" i="1"/>
  <c r="I19" i="1"/>
  <c r="I17" i="1" s="1"/>
  <c r="I20" i="1"/>
  <c r="H21" i="1"/>
  <c r="I22" i="1"/>
  <c r="I23" i="1"/>
  <c r="I21" i="1" s="1"/>
  <c r="H24" i="1"/>
  <c r="I25" i="1"/>
  <c r="I24" i="1" s="1"/>
  <c r="I27" i="1"/>
  <c r="I28" i="1"/>
  <c r="H29" i="1"/>
  <c r="I30" i="1"/>
  <c r="I31" i="1"/>
  <c r="I29" i="1" s="1"/>
  <c r="I32" i="1"/>
  <c r="I33" i="1"/>
  <c r="I35" i="1"/>
  <c r="H34" i="1"/>
  <c r="H26" i="1" s="1"/>
  <c r="H36" i="1"/>
  <c r="I37" i="1"/>
  <c r="I38" i="1"/>
  <c r="I39" i="1"/>
  <c r="H40" i="1"/>
  <c r="I41" i="1"/>
  <c r="I42" i="1"/>
  <c r="I40" i="1" s="1"/>
  <c r="H43" i="1"/>
  <c r="I44" i="1"/>
  <c r="I45" i="1"/>
  <c r="I43" i="1" s="1"/>
  <c r="H46" i="1"/>
  <c r="I47" i="1"/>
  <c r="I48" i="1"/>
  <c r="H49" i="1"/>
  <c r="I50" i="1"/>
  <c r="H53" i="1"/>
  <c r="I55" i="1"/>
  <c r="I56" i="1"/>
  <c r="I57" i="1"/>
  <c r="I58" i="1"/>
  <c r="I59" i="1"/>
  <c r="H60" i="1"/>
  <c r="I61" i="1"/>
  <c r="I62" i="1"/>
  <c r="I64" i="1"/>
  <c r="I65" i="1"/>
  <c r="I66" i="1"/>
  <c r="I67" i="1"/>
  <c r="I68" i="1"/>
  <c r="I69" i="1"/>
  <c r="I70" i="1"/>
  <c r="I71" i="1"/>
  <c r="I73" i="1"/>
  <c r="I74" i="1"/>
  <c r="I75" i="1"/>
  <c r="H76" i="1"/>
  <c r="I77" i="1"/>
  <c r="I76" i="1" s="1"/>
  <c r="I78" i="1"/>
  <c r="I79" i="1"/>
  <c r="I80" i="1"/>
  <c r="I81" i="1"/>
  <c r="I82" i="1"/>
  <c r="I84" i="1"/>
  <c r="I85" i="1"/>
  <c r="H86" i="1"/>
  <c r="H87" i="1"/>
  <c r="I88" i="1"/>
  <c r="I87" i="1" s="1"/>
  <c r="I86" i="1" s="1"/>
  <c r="F88" i="1"/>
  <c r="F87" i="1" s="1"/>
  <c r="F86" i="1" s="1"/>
  <c r="E87" i="1"/>
  <c r="E86" i="1" s="1"/>
  <c r="F78" i="1"/>
  <c r="F79" i="1"/>
  <c r="F80" i="1"/>
  <c r="F81" i="1"/>
  <c r="F83" i="1"/>
  <c r="F84" i="1"/>
  <c r="F85" i="1"/>
  <c r="F77" i="1"/>
  <c r="E76" i="1"/>
  <c r="F62" i="1"/>
  <c r="F60" i="1" s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61" i="1"/>
  <c r="E60" i="1"/>
  <c r="E52" i="1" s="1"/>
  <c r="F55" i="1"/>
  <c r="F56" i="1"/>
  <c r="F57" i="1"/>
  <c r="F58" i="1"/>
  <c r="F59" i="1"/>
  <c r="F54" i="1"/>
  <c r="E53" i="1"/>
  <c r="F50" i="1"/>
  <c r="E49" i="1"/>
  <c r="F48" i="1"/>
  <c r="F47" i="1"/>
  <c r="E46" i="1"/>
  <c r="F45" i="1"/>
  <c r="F43" i="1" s="1"/>
  <c r="F44" i="1"/>
  <c r="E43" i="1"/>
  <c r="F42" i="1"/>
  <c r="F41" i="1"/>
  <c r="F40" i="1" s="1"/>
  <c r="E40" i="1"/>
  <c r="F38" i="1"/>
  <c r="F39" i="1"/>
  <c r="F37" i="1"/>
  <c r="E36" i="1"/>
  <c r="F35" i="1"/>
  <c r="F34" i="1" s="1"/>
  <c r="E34" i="1"/>
  <c r="F31" i="1"/>
  <c r="F32" i="1"/>
  <c r="F33" i="1"/>
  <c r="F30" i="1"/>
  <c r="E29" i="1"/>
  <c r="E26" i="1" s="1"/>
  <c r="F28" i="1"/>
  <c r="F27" i="1"/>
  <c r="F25" i="1"/>
  <c r="F24" i="1" s="1"/>
  <c r="E24" i="1"/>
  <c r="F23" i="1"/>
  <c r="F21" i="1"/>
  <c r="E21" i="1"/>
  <c r="F19" i="1"/>
  <c r="F20" i="1"/>
  <c r="F18" i="1"/>
  <c r="E17" i="1"/>
  <c r="F16" i="1"/>
  <c r="F15" i="1" s="1"/>
  <c r="E15" i="1"/>
  <c r="F14" i="1"/>
  <c r="F13" i="1" s="1"/>
  <c r="E13" i="1"/>
  <c r="F12" i="1"/>
  <c r="E10" i="1"/>
  <c r="E9" i="1" s="1"/>
  <c r="F11" i="1"/>
  <c r="F10" i="1" s="1"/>
  <c r="I49" i="1"/>
  <c r="I46" i="1"/>
  <c r="I36" i="1"/>
  <c r="I34" i="1"/>
  <c r="I15" i="1"/>
  <c r="I10" i="1"/>
  <c r="I9" i="1" s="1"/>
  <c r="F49" i="1"/>
  <c r="F46" i="1"/>
  <c r="E51" i="1" l="1"/>
  <c r="F36" i="1"/>
  <c r="I53" i="1"/>
  <c r="H8" i="1"/>
  <c r="F53" i="1"/>
  <c r="H52" i="1"/>
  <c r="H51" i="1" s="1"/>
  <c r="F29" i="1"/>
  <c r="F26" i="1" s="1"/>
  <c r="I60" i="1"/>
  <c r="F76" i="1"/>
  <c r="F52" i="1" s="1"/>
  <c r="F51" i="1" s="1"/>
  <c r="I26" i="1"/>
  <c r="I8" i="1" s="1"/>
  <c r="F17" i="1"/>
  <c r="E8" i="1"/>
  <c r="E89" i="1" s="1"/>
  <c r="F9" i="1"/>
  <c r="I52" i="1" l="1"/>
  <c r="I51" i="1" s="1"/>
  <c r="I89" i="1" s="1"/>
  <c r="H89" i="1"/>
  <c r="F8" i="1"/>
  <c r="F89" i="1"/>
  <c r="G29" i="1"/>
  <c r="D29" i="1"/>
  <c r="G21" i="1"/>
  <c r="D21" i="1"/>
  <c r="G76" i="1" l="1"/>
  <c r="G53" i="1" l="1"/>
  <c r="G60" i="1" l="1"/>
  <c r="D76" i="1"/>
  <c r="D60" i="1"/>
  <c r="D53" i="1"/>
  <c r="G87" i="1" l="1"/>
  <c r="G86" i="1" s="1"/>
  <c r="D87" i="1"/>
  <c r="D86" i="1" s="1"/>
  <c r="D52" i="1"/>
  <c r="G52" i="1" l="1"/>
  <c r="G51" i="1" s="1"/>
  <c r="D51" i="1"/>
  <c r="G49" i="1"/>
  <c r="G46" i="1"/>
  <c r="G43" i="1"/>
  <c r="G40" i="1"/>
  <c r="G36" i="1"/>
  <c r="G34" i="1"/>
  <c r="G24" i="1"/>
  <c r="G17" i="1"/>
  <c r="G15" i="1"/>
  <c r="G13" i="1"/>
  <c r="G10" i="1"/>
  <c r="D49" i="1"/>
  <c r="D46" i="1"/>
  <c r="D43" i="1"/>
  <c r="D40" i="1"/>
  <c r="D36" i="1"/>
  <c r="D34" i="1"/>
  <c r="D24" i="1"/>
  <c r="D17" i="1"/>
  <c r="D15" i="1"/>
  <c r="D13" i="1"/>
  <c r="D10" i="1"/>
  <c r="G26" i="1" l="1"/>
  <c r="D26" i="1"/>
  <c r="G9" i="1"/>
  <c r="D9" i="1"/>
  <c r="D8" i="1" l="1"/>
  <c r="G8" i="1"/>
  <c r="G89" i="1" s="1"/>
  <c r="D89" i="1" l="1"/>
</calcChain>
</file>

<file path=xl/sharedStrings.xml><?xml version="1.0" encoding="utf-8"?>
<sst xmlns="http://schemas.openxmlformats.org/spreadsheetml/2006/main" count="175" uniqueCount="172">
  <si>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</si>
  <si>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</si>
  <si>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</si>
  <si>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</si>
  <si>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</si>
  <si>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</si>
  <si>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</si>
  <si>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</si>
  <si>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</si>
  <si>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</si>
  <si>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</si>
  <si>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</si>
  <si>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</si>
  <si>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</si>
  <si>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</si>
  <si>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</si>
  <si>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</si>
  <si>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</si>
  <si>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</si>
  <si>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</si>
  <si>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</si>
  <si>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</si>
  <si>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</si>
  <si>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</si>
  <si>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</si>
  <si>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</si>
  <si>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</si>
  <si>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</si>
  <si>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</si>
  <si>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</si>
  <si>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</si>
  <si>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</si>
  <si>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</si>
  <si>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</si>
  <si>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</si>
  <si>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</si>
  <si>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</si>
  <si>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</si>
  <si>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</si>
  <si>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</si>
  <si>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</si>
  <si>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</si>
  <si>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</si>
  <si>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</si>
  <si>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</si>
  <si>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</si>
  <si>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</si>
  <si>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</si>
  <si>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</si>
  <si>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</si>
  <si>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</si>
  <si>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</si>
  <si>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</si>
  <si>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</si>
  <si>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</si>
  <si>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</si>
  <si>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</si>
  <si>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</si>
  <si>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</si>
  <si>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</si>
  <si>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</si>
  <si>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</si>
  <si>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</si>
  <si>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</si>
  <si>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</si>
  <si>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</si>
  <si>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</si>
  <si>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</si>
  <si>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</si>
  <si>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</si>
  <si>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</si>
  <si>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</si>
  <si>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</si>
  <si>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</si>
  <si>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</si>
  <si>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</si>
  <si>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</si>
  <si>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</si>
  <si>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</si>
  <si>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</si>
  <si>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</si>
  <si>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</si>
  <si>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</si>
  <si>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</si>
  <si>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</si>
  <si>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</si>
  <si>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</si>
  <si>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</si>
  <si>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</si>
  <si>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</si>
  <si>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</si>
  <si>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</si>
  <si>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</si>
  <si>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</si>
  <si>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</si>
  <si>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</si>
  <si>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</si>
  <si>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</si>
  <si>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</si>
  <si>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</si>
  <si>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</si>
  <si>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</si>
  <si>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</si>
  <si>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</si>
  <si>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</si>
  <si>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</si>
  <si>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</si>
  <si>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</si>
  <si>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</si>
  <si>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</si>
  <si>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</si>
  <si>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</si>
  <si>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</si>
  <si>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</si>
  <si>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</si>
  <si>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</si>
  <si>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</si>
  <si>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</si>
  <si>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</si>
  <si>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</si>
  <si>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</si>
  <si>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</si>
  <si>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</si>
  <si>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</si>
  <si>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</si>
  <si>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</si>
  <si>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</si>
  <si>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</si>
  <si>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</si>
  <si>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</si>
  <si>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</si>
  <si>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</si>
  <si>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</si>
  <si>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</si>
  <si>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Прогнозируемые доходы областного бюджета на плановый период 2016 и 2017 годов                                                  в соответствии с классификацией доходов бюджетов Российской Федерации</t>
  </si>
  <si>
    <t>2016 год
(руб.)</t>
  </si>
  <si>
    <t>2017 год
(руб.)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</si>
  <si>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</si>
  <si>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</si>
  <si>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</si>
  <si>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</si>
  <si>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</si>
  <si>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</si>
  <si>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</si>
  <si>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</si>
  <si>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</si>
  <si>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</si>
  <si>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</si>
  <si>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</si>
  <si>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</si>
  <si>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</si>
  <si>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</si>
  <si>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</si>
  <si>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</si>
  <si>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</si>
  <si>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</si>
  <si>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</si>
  <si>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</si>
  <si>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</si>
  <si>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</si>
  <si>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</si>
  <si>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</si>
  <si>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</si>
  <si>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</si>
  <si>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Приложение 5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</si>
  <si>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</si>
  <si>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</si>
  <si>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</si>
  <si>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Поправки ко второму чтению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</si>
  <si>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</si>
  <si>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</si>
  <si>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от 25.12.2014 № 85-з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</si>
</sst>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trike/>
      <sz val="12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0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0" fontId="4" fillId="2" borderId="0" xfId="0" applyFont="1" applyFill="1" applyAlignment="1">
      <alignment horizontal="center"/>
    </xf>
    <xf numFmtId="3" fontId="13" fillId="2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4" sqref="B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4" width="20.42578125" style="10" hidden="1" customWidth="1"/>
    <col min="5" max="5" width="14.5703125" style="10" hidden="1" customWidth="1"/>
    <col min="6" max="6" width="17.42578125" style="10" customWidth="1"/>
    <col min="7" max="7" width="21.140625" style="10" hidden="1" customWidth="1"/>
    <col min="8" max="8" width="15.140625" style="10" hidden="1" customWidth="1"/>
    <col min="9" max="9" width="21.140625" style="10" customWidth="1"/>
    <col min="10" max="10" width="29.5703125" style="10" customWidth="1"/>
    <col min="11" max="16384" width="9.140625" style="10"/>
  </cols>
  <sheetData>
    <row r="1" spans="1:9" x14ac:dyDescent="0.25">
      <c r="B1" s="38" t="s">
        <v>164</v>
      </c>
      <c r="C1" s="38"/>
      <c r="D1" s="38"/>
      <c r="E1" s="38"/>
      <c r="F1" s="38"/>
      <c r="G1" s="38"/>
      <c r="H1" s="38"/>
      <c r="I1" s="38"/>
    </row>
    <row r="2" spans="1:9" x14ac:dyDescent="0.25">
      <c r="B2" s="38" t="s">
        <v>104</v>
      </c>
      <c r="C2" s="38"/>
      <c r="D2" s="38"/>
      <c r="E2" s="38"/>
      <c r="F2" s="38"/>
      <c r="G2" s="38"/>
      <c r="H2" s="38"/>
      <c r="I2" s="38"/>
    </row>
    <row r="3" spans="1:9" x14ac:dyDescent="0.25">
      <c r="B3" s="38" t="s">
        <v>171</v>
      </c>
      <c r="C3" s="38"/>
      <c r="D3" s="38"/>
      <c r="E3" s="38"/>
      <c r="F3" s="38"/>
      <c r="G3" s="38"/>
      <c r="H3" s="38"/>
      <c r="I3" s="38"/>
    </row>
    <row r="4" spans="1:9" x14ac:dyDescent="0.25">
      <c r="C4" s="12"/>
    </row>
    <row r="5" spans="1:9" ht="46.5" customHeight="1" x14ac:dyDescent="0.3">
      <c r="B5" s="39" t="s">
        <v>134</v>
      </c>
      <c r="C5" s="39"/>
      <c r="D5" s="39"/>
      <c r="E5" s="39"/>
      <c r="F5" s="39"/>
      <c r="G5" s="39"/>
      <c r="H5" s="39"/>
      <c r="I5" s="39"/>
    </row>
    <row r="6" spans="1:9" ht="18.75" x14ac:dyDescent="0.3">
      <c r="B6" s="37"/>
      <c r="C6" s="37"/>
      <c r="D6" s="37"/>
      <c r="E6" s="37"/>
      <c r="F6" s="37"/>
      <c r="G6" s="37"/>
      <c r="H6" s="29"/>
      <c r="I6" s="29"/>
    </row>
    <row r="7" spans="1:9" ht="35.25" customHeight="1" x14ac:dyDescent="0.25">
      <c r="A7" s="13"/>
      <c r="B7" s="14" t="s">
        <v>0</v>
      </c>
      <c r="C7" s="14" t="s">
        <v>1</v>
      </c>
      <c r="D7" s="15" t="s">
        <v>135</v>
      </c>
      <c r="E7" s="15" t="s">
        <v>168</v>
      </c>
      <c r="F7" s="15" t="s">
        <v>135</v>
      </c>
      <c r="G7" s="15" t="s">
        <v>136</v>
      </c>
      <c r="H7" s="15" t="s">
        <v>168</v>
      </c>
      <c r="I7" s="15" t="s">
        <v>136</v>
      </c>
    </row>
    <row r="8" spans="1:9" x14ac:dyDescent="0.25">
      <c r="B8" s="16" t="s">
        <v>2</v>
      </c>
      <c r="C8" s="16" t="s">
        <v>3</v>
      </c>
      <c r="D8" s="3">
        <f t="shared" ref="D8:I8" si="0">SUM(D9+D13+D15+D17+D21+D24+D26+D36+D40+D43+D46+D49)</f>
        <v>51767450200</v>
      </c>
      <c r="E8" s="3">
        <f t="shared" si="0"/>
        <v>435479000</v>
      </c>
      <c r="F8" s="3">
        <f t="shared" si="0"/>
        <v>52202929200</v>
      </c>
      <c r="G8" s="3">
        <f t="shared" si="0"/>
        <v>55541795200</v>
      </c>
      <c r="H8" s="3">
        <f t="shared" si="0"/>
        <v>440323000</v>
      </c>
      <c r="I8" s="3">
        <f t="shared" si="0"/>
        <v>55982118200</v>
      </c>
    </row>
    <row r="9" spans="1:9" x14ac:dyDescent="0.25">
      <c r="B9" s="16" t="s">
        <v>64</v>
      </c>
      <c r="C9" s="16" t="s">
        <v>4</v>
      </c>
      <c r="D9" s="3">
        <f t="shared" ref="D9:I9" si="1">D10+D12</f>
        <v>28570262000</v>
      </c>
      <c r="E9" s="3">
        <f t="shared" si="1"/>
        <v>0</v>
      </c>
      <c r="F9" s="3">
        <f t="shared" si="1"/>
        <v>28570262000</v>
      </c>
      <c r="G9" s="3">
        <f t="shared" si="1"/>
        <v>31755269000</v>
      </c>
      <c r="H9" s="3">
        <f t="shared" si="1"/>
        <v>0</v>
      </c>
      <c r="I9" s="3">
        <f t="shared" si="1"/>
        <v>31755269000</v>
      </c>
    </row>
    <row r="10" spans="1:9" x14ac:dyDescent="0.25">
      <c r="B10" s="5" t="s">
        <v>65</v>
      </c>
      <c r="C10" s="5" t="s">
        <v>5</v>
      </c>
      <c r="D10" s="4">
        <f t="shared" ref="D10:I10" si="2">D11</f>
        <v>13163700000</v>
      </c>
      <c r="E10" s="4">
        <f t="shared" si="2"/>
        <v>0</v>
      </c>
      <c r="F10" s="4">
        <f t="shared" si="2"/>
        <v>13163700000</v>
      </c>
      <c r="G10" s="4">
        <f t="shared" si="2"/>
        <v>14453700000</v>
      </c>
      <c r="H10" s="4">
        <f t="shared" si="2"/>
        <v>0</v>
      </c>
      <c r="I10" s="4">
        <f t="shared" si="2"/>
        <v>14453700000</v>
      </c>
    </row>
    <row r="11" spans="1:9" ht="34.5" hidden="1" customHeight="1" x14ac:dyDescent="0.25">
      <c r="B11" s="33" t="s">
        <v>63</v>
      </c>
      <c r="C11" s="33" t="s">
        <v>6</v>
      </c>
      <c r="D11" s="34">
        <v>13163700000</v>
      </c>
      <c r="E11" s="34"/>
      <c r="F11" s="34">
        <f>D11+E11</f>
        <v>13163700000</v>
      </c>
      <c r="G11" s="34">
        <v>14453700000</v>
      </c>
      <c r="H11" s="34"/>
      <c r="I11" s="34">
        <f>G11+H11</f>
        <v>14453700000</v>
      </c>
    </row>
    <row r="12" spans="1:9" ht="18" customHeight="1" x14ac:dyDescent="0.25">
      <c r="B12" s="5" t="s">
        <v>62</v>
      </c>
      <c r="C12" s="5" t="s">
        <v>7</v>
      </c>
      <c r="D12" s="4">
        <v>15406562000</v>
      </c>
      <c r="E12" s="4"/>
      <c r="F12" s="4">
        <f>D12+E12</f>
        <v>15406562000</v>
      </c>
      <c r="G12" s="4">
        <v>17301569000</v>
      </c>
      <c r="H12" s="4"/>
      <c r="I12" s="4">
        <f>G12+H12</f>
        <v>17301569000</v>
      </c>
    </row>
    <row r="13" spans="1:9" ht="36" customHeight="1" x14ac:dyDescent="0.25">
      <c r="B13" s="16" t="s">
        <v>8</v>
      </c>
      <c r="C13" s="16" t="s">
        <v>9</v>
      </c>
      <c r="D13" s="3">
        <f t="shared" ref="D13:I13" si="3">D14</f>
        <v>12894321000</v>
      </c>
      <c r="E13" s="3">
        <f t="shared" si="3"/>
        <v>435479000</v>
      </c>
      <c r="F13" s="3">
        <f t="shared" si="3"/>
        <v>13329800000</v>
      </c>
      <c r="G13" s="3">
        <f t="shared" si="3"/>
        <v>12831378000</v>
      </c>
      <c r="H13" s="3">
        <f t="shared" si="3"/>
        <v>440323000</v>
      </c>
      <c r="I13" s="3">
        <f t="shared" si="3"/>
        <v>13271701000</v>
      </c>
    </row>
    <row r="14" spans="1:9" ht="32.25" customHeight="1" x14ac:dyDescent="0.25">
      <c r="B14" s="5" t="s">
        <v>10</v>
      </c>
      <c r="C14" s="5" t="s">
        <v>11</v>
      </c>
      <c r="D14" s="4">
        <v>12894321000</v>
      </c>
      <c r="E14" s="4">
        <v>435479000</v>
      </c>
      <c r="F14" s="4">
        <f>D14+E14</f>
        <v>13329800000</v>
      </c>
      <c r="G14" s="4">
        <v>12831378000</v>
      </c>
      <c r="H14" s="4">
        <v>440323000</v>
      </c>
      <c r="I14" s="4">
        <f>G14+H14</f>
        <v>13271701000</v>
      </c>
    </row>
    <row r="15" spans="1:9" ht="18" customHeight="1" x14ac:dyDescent="0.25">
      <c r="B15" s="16" t="s">
        <v>60</v>
      </c>
      <c r="C15" s="16" t="s">
        <v>12</v>
      </c>
      <c r="D15" s="3">
        <f t="shared" ref="D15:I15" si="4">D16</f>
        <v>1903438000</v>
      </c>
      <c r="E15" s="3">
        <f t="shared" si="4"/>
        <v>0</v>
      </c>
      <c r="F15" s="3">
        <f t="shared" si="4"/>
        <v>1903438000</v>
      </c>
      <c r="G15" s="3">
        <f t="shared" si="4"/>
        <v>2068048000</v>
      </c>
      <c r="H15" s="3">
        <f t="shared" si="4"/>
        <v>0</v>
      </c>
      <c r="I15" s="3">
        <f t="shared" si="4"/>
        <v>2068048000</v>
      </c>
    </row>
    <row r="16" spans="1:9" ht="35.25" customHeight="1" x14ac:dyDescent="0.25">
      <c r="B16" s="5" t="s">
        <v>61</v>
      </c>
      <c r="C16" s="5" t="s">
        <v>13</v>
      </c>
      <c r="D16" s="4">
        <v>1903438000</v>
      </c>
      <c r="E16" s="4"/>
      <c r="F16" s="4">
        <f>D16+E16</f>
        <v>1903438000</v>
      </c>
      <c r="G16" s="4">
        <v>2068048000</v>
      </c>
      <c r="H16" s="4"/>
      <c r="I16" s="4">
        <f>G16+H16</f>
        <v>2068048000</v>
      </c>
    </row>
    <row r="17" spans="2:9" ht="17.25" customHeight="1" x14ac:dyDescent="0.25">
      <c r="B17" s="16" t="s">
        <v>55</v>
      </c>
      <c r="C17" s="16" t="s">
        <v>14</v>
      </c>
      <c r="D17" s="3">
        <f t="shared" ref="D17:I17" si="5">SUM(D18:D20)</f>
        <v>7113680000</v>
      </c>
      <c r="E17" s="3">
        <f t="shared" si="5"/>
        <v>0</v>
      </c>
      <c r="F17" s="3">
        <f t="shared" si="5"/>
        <v>7113680000</v>
      </c>
      <c r="G17" s="3">
        <f t="shared" si="5"/>
        <v>7599480000</v>
      </c>
      <c r="H17" s="3">
        <f t="shared" si="5"/>
        <v>0</v>
      </c>
      <c r="I17" s="3">
        <f t="shared" si="5"/>
        <v>7599480000</v>
      </c>
    </row>
    <row r="18" spans="2:9" ht="18" customHeight="1" x14ac:dyDescent="0.25">
      <c r="B18" s="5" t="s">
        <v>56</v>
      </c>
      <c r="C18" s="5" t="s">
        <v>15</v>
      </c>
      <c r="D18" s="4">
        <v>6117600000</v>
      </c>
      <c r="E18" s="4"/>
      <c r="F18" s="4">
        <f>D18+E18</f>
        <v>6117600000</v>
      </c>
      <c r="G18" s="4">
        <v>6586000000</v>
      </c>
      <c r="H18" s="4"/>
      <c r="I18" s="4">
        <f t="shared" ref="I18:I19" si="6">G18+H18</f>
        <v>6586000000</v>
      </c>
    </row>
    <row r="19" spans="2:9" x14ac:dyDescent="0.25">
      <c r="B19" s="5" t="s">
        <v>57</v>
      </c>
      <c r="C19" s="5" t="s">
        <v>16</v>
      </c>
      <c r="D19" s="4">
        <v>994400000</v>
      </c>
      <c r="E19" s="4"/>
      <c r="F19" s="4">
        <f t="shared" ref="F19:F20" si="7">D19+E19</f>
        <v>994400000</v>
      </c>
      <c r="G19" s="4">
        <v>1011800000</v>
      </c>
      <c r="H19" s="4"/>
      <c r="I19" s="4">
        <f t="shared" si="6"/>
        <v>1011800000</v>
      </c>
    </row>
    <row r="20" spans="2:9" x14ac:dyDescent="0.25">
      <c r="B20" s="5" t="s">
        <v>71</v>
      </c>
      <c r="C20" s="5" t="s">
        <v>72</v>
      </c>
      <c r="D20" s="4">
        <v>1680000</v>
      </c>
      <c r="E20" s="4"/>
      <c r="F20" s="4">
        <f t="shared" si="7"/>
        <v>1680000</v>
      </c>
      <c r="G20" s="4">
        <v>1680000</v>
      </c>
      <c r="H20" s="4"/>
      <c r="I20" s="4">
        <f>G20+H20</f>
        <v>1680000</v>
      </c>
    </row>
    <row r="21" spans="2:9" ht="34.5" customHeight="1" x14ac:dyDescent="0.25">
      <c r="B21" s="16" t="s">
        <v>58</v>
      </c>
      <c r="C21" s="16" t="s">
        <v>17</v>
      </c>
      <c r="D21" s="3">
        <f t="shared" ref="D21:I21" si="8">D23+D22</f>
        <v>4000000</v>
      </c>
      <c r="E21" s="3">
        <f t="shared" si="8"/>
        <v>0</v>
      </c>
      <c r="F21" s="3">
        <f t="shared" si="8"/>
        <v>4000000</v>
      </c>
      <c r="G21" s="3">
        <f t="shared" si="8"/>
        <v>15300000</v>
      </c>
      <c r="H21" s="3">
        <f t="shared" si="8"/>
        <v>0</v>
      </c>
      <c r="I21" s="3">
        <f t="shared" si="8"/>
        <v>15300000</v>
      </c>
    </row>
    <row r="22" spans="2:9" ht="18.75" customHeight="1" x14ac:dyDescent="0.25">
      <c r="B22" s="5" t="s">
        <v>154</v>
      </c>
      <c r="C22" s="5" t="s">
        <v>155</v>
      </c>
      <c r="D22" s="4"/>
      <c r="E22" s="4"/>
      <c r="F22" s="4"/>
      <c r="G22" s="4">
        <v>11300000</v>
      </c>
      <c r="H22" s="4"/>
      <c r="I22" s="4">
        <f>G22+H22</f>
        <v>11300000</v>
      </c>
    </row>
    <row r="23" spans="2:9" ht="18.75" customHeight="1" x14ac:dyDescent="0.25">
      <c r="B23" s="5" t="s">
        <v>59</v>
      </c>
      <c r="C23" s="5" t="s">
        <v>18</v>
      </c>
      <c r="D23" s="4">
        <v>4000000</v>
      </c>
      <c r="E23" s="4"/>
      <c r="F23" s="4">
        <f>D23+E23</f>
        <v>4000000</v>
      </c>
      <c r="G23" s="4">
        <v>4000000</v>
      </c>
      <c r="H23" s="4"/>
      <c r="I23" s="4">
        <f>G23+H23</f>
        <v>4000000</v>
      </c>
    </row>
    <row r="24" spans="2:9" ht="23.25" customHeight="1" x14ac:dyDescent="0.25">
      <c r="B24" s="16" t="s">
        <v>19</v>
      </c>
      <c r="C24" s="16" t="s">
        <v>20</v>
      </c>
      <c r="D24" s="3">
        <f t="shared" ref="D24:I24" si="9">D25</f>
        <v>223933000</v>
      </c>
      <c r="E24" s="3">
        <f t="shared" si="9"/>
        <v>0</v>
      </c>
      <c r="F24" s="3">
        <f t="shared" si="9"/>
        <v>223933000</v>
      </c>
      <c r="G24" s="3">
        <f t="shared" si="9"/>
        <v>208931000</v>
      </c>
      <c r="H24" s="3">
        <f t="shared" si="9"/>
        <v>0</v>
      </c>
      <c r="I24" s="3">
        <f t="shared" si="9"/>
        <v>208931000</v>
      </c>
    </row>
    <row r="25" spans="2:9" ht="51" customHeight="1" x14ac:dyDescent="0.25">
      <c r="B25" s="5" t="s">
        <v>21</v>
      </c>
      <c r="C25" s="5" t="s">
        <v>22</v>
      </c>
      <c r="D25" s="4">
        <v>223933000</v>
      </c>
      <c r="E25" s="4"/>
      <c r="F25" s="4">
        <f>D25+E25</f>
        <v>223933000</v>
      </c>
      <c r="G25" s="4">
        <v>208931000</v>
      </c>
      <c r="H25" s="4"/>
      <c r="I25" s="4">
        <f>G25+H25</f>
        <v>208931000</v>
      </c>
    </row>
    <row r="26" spans="2:9" ht="50.25" customHeight="1" x14ac:dyDescent="0.25">
      <c r="B26" s="16" t="s">
        <v>23</v>
      </c>
      <c r="C26" s="16" t="s">
        <v>24</v>
      </c>
      <c r="D26" s="3">
        <f t="shared" ref="D26:I26" si="10">SUM(D27,D28,D29,D34)</f>
        <v>72166200</v>
      </c>
      <c r="E26" s="3">
        <f t="shared" si="10"/>
        <v>0</v>
      </c>
      <c r="F26" s="3">
        <f t="shared" si="10"/>
        <v>72166200</v>
      </c>
      <c r="G26" s="3">
        <f t="shared" si="10"/>
        <v>73839200</v>
      </c>
      <c r="H26" s="3">
        <f t="shared" si="10"/>
        <v>0</v>
      </c>
      <c r="I26" s="3">
        <f t="shared" si="10"/>
        <v>73839200</v>
      </c>
    </row>
    <row r="27" spans="2:9" ht="66" customHeight="1" x14ac:dyDescent="0.25">
      <c r="B27" s="5" t="s">
        <v>54</v>
      </c>
      <c r="C27" s="5" t="s">
        <v>25</v>
      </c>
      <c r="D27" s="4">
        <v>3750000</v>
      </c>
      <c r="E27" s="4"/>
      <c r="F27" s="4">
        <f>D27+E27</f>
        <v>3750000</v>
      </c>
      <c r="G27" s="4">
        <v>4100000</v>
      </c>
      <c r="H27" s="4"/>
      <c r="I27" s="4">
        <f>G27+H27</f>
        <v>4100000</v>
      </c>
    </row>
    <row r="28" spans="2:9" ht="51" customHeight="1" x14ac:dyDescent="0.25">
      <c r="B28" s="5" t="s">
        <v>53</v>
      </c>
      <c r="C28" s="5" t="s">
        <v>26</v>
      </c>
      <c r="D28" s="4">
        <v>30000000</v>
      </c>
      <c r="E28" s="4"/>
      <c r="F28" s="4">
        <f>D28+E28</f>
        <v>30000000</v>
      </c>
      <c r="G28" s="4">
        <v>30000000</v>
      </c>
      <c r="H28" s="4"/>
      <c r="I28" s="4">
        <f>G28+H28</f>
        <v>30000000</v>
      </c>
    </row>
    <row r="29" spans="2:9" ht="114" customHeight="1" x14ac:dyDescent="0.25">
      <c r="B29" s="5" t="s">
        <v>27</v>
      </c>
      <c r="C29" s="5" t="s">
        <v>66</v>
      </c>
      <c r="D29" s="4">
        <f t="shared" ref="D29:I29" si="11">SUM(D30:D33)</f>
        <v>27468200</v>
      </c>
      <c r="E29" s="4">
        <f t="shared" si="11"/>
        <v>0</v>
      </c>
      <c r="F29" s="4">
        <f t="shared" si="11"/>
        <v>27468200</v>
      </c>
      <c r="G29" s="4">
        <f t="shared" si="11"/>
        <v>28243200</v>
      </c>
      <c r="H29" s="4">
        <f t="shared" si="11"/>
        <v>0</v>
      </c>
      <c r="I29" s="4">
        <f t="shared" si="11"/>
        <v>28243200</v>
      </c>
    </row>
    <row r="30" spans="2:9" ht="111.75" customHeight="1" x14ac:dyDescent="0.25">
      <c r="B30" s="6" t="s">
        <v>52</v>
      </c>
      <c r="C30" s="6" t="s">
        <v>67</v>
      </c>
      <c r="D30" s="1">
        <v>15145000</v>
      </c>
      <c r="E30" s="1"/>
      <c r="F30" s="1">
        <f>D30+E30</f>
        <v>15145000</v>
      </c>
      <c r="G30" s="1">
        <v>15820000</v>
      </c>
      <c r="H30" s="1"/>
      <c r="I30" s="1">
        <f t="shared" ref="I30:I32" si="12">G30+H30</f>
        <v>15820000</v>
      </c>
    </row>
    <row r="31" spans="2:9" ht="149.25" customHeight="1" x14ac:dyDescent="0.25">
      <c r="B31" s="6" t="s">
        <v>73</v>
      </c>
      <c r="C31" s="32" t="s">
        <v>169</v>
      </c>
      <c r="D31" s="1">
        <v>323200</v>
      </c>
      <c r="E31" s="1"/>
      <c r="F31" s="1">
        <f t="shared" ref="F31:F33" si="13">D31+E31</f>
        <v>323200</v>
      </c>
      <c r="G31" s="1">
        <v>323200</v>
      </c>
      <c r="H31" s="1"/>
      <c r="I31" s="1">
        <f t="shared" si="12"/>
        <v>323200</v>
      </c>
    </row>
    <row r="32" spans="2:9" ht="98.25" customHeight="1" x14ac:dyDescent="0.25">
      <c r="B32" s="6" t="s">
        <v>51</v>
      </c>
      <c r="C32" s="6" t="s">
        <v>68</v>
      </c>
      <c r="D32" s="1">
        <v>11700000</v>
      </c>
      <c r="E32" s="1"/>
      <c r="F32" s="1">
        <f t="shared" si="13"/>
        <v>11700000</v>
      </c>
      <c r="G32" s="1">
        <v>11700000</v>
      </c>
      <c r="H32" s="1"/>
      <c r="I32" s="1">
        <f t="shared" si="12"/>
        <v>11700000</v>
      </c>
    </row>
    <row r="33" spans="2:10" ht="168.75" customHeight="1" x14ac:dyDescent="0.25">
      <c r="B33" s="9" t="s">
        <v>156</v>
      </c>
      <c r="C33" s="9" t="s">
        <v>157</v>
      </c>
      <c r="D33" s="1">
        <v>300000</v>
      </c>
      <c r="E33" s="1"/>
      <c r="F33" s="1">
        <f t="shared" si="13"/>
        <v>300000</v>
      </c>
      <c r="G33" s="1">
        <v>400000</v>
      </c>
      <c r="H33" s="1"/>
      <c r="I33" s="1">
        <f>G33+H33</f>
        <v>400000</v>
      </c>
    </row>
    <row r="34" spans="2:10" ht="34.5" customHeight="1" x14ac:dyDescent="0.25">
      <c r="B34" s="5" t="s">
        <v>28</v>
      </c>
      <c r="C34" s="5" t="s">
        <v>29</v>
      </c>
      <c r="D34" s="4">
        <f>D35</f>
        <v>10948000</v>
      </c>
      <c r="E34" s="4">
        <f t="shared" ref="E34:F34" si="14">E35</f>
        <v>0</v>
      </c>
      <c r="F34" s="4">
        <f t="shared" si="14"/>
        <v>10948000</v>
      </c>
      <c r="G34" s="4">
        <f>G35</f>
        <v>11496000</v>
      </c>
      <c r="H34" s="4">
        <f>H35</f>
        <v>0</v>
      </c>
      <c r="I34" s="4">
        <f>I35</f>
        <v>11496000</v>
      </c>
    </row>
    <row r="35" spans="2:10" ht="67.5" customHeight="1" x14ac:dyDescent="0.25">
      <c r="B35" s="6" t="s">
        <v>50</v>
      </c>
      <c r="C35" s="6" t="s">
        <v>30</v>
      </c>
      <c r="D35" s="1">
        <v>10948000</v>
      </c>
      <c r="E35" s="1"/>
      <c r="F35" s="1">
        <f>D35+E35</f>
        <v>10948000</v>
      </c>
      <c r="G35" s="1">
        <v>11496000</v>
      </c>
      <c r="H35" s="1"/>
      <c r="I35" s="1">
        <f>G35+H35</f>
        <v>11496000</v>
      </c>
    </row>
    <row r="36" spans="2:10" ht="23.25" customHeight="1" x14ac:dyDescent="0.25">
      <c r="B36" s="16" t="s">
        <v>31</v>
      </c>
      <c r="C36" s="16" t="s">
        <v>32</v>
      </c>
      <c r="D36" s="3">
        <f t="shared" ref="D36:I36" si="15">SUM(D37:D39)</f>
        <v>94350000</v>
      </c>
      <c r="E36" s="3">
        <f t="shared" si="15"/>
        <v>0</v>
      </c>
      <c r="F36" s="3">
        <f t="shared" si="15"/>
        <v>94350000</v>
      </c>
      <c r="G36" s="3">
        <f t="shared" si="15"/>
        <v>97250000</v>
      </c>
      <c r="H36" s="3">
        <f t="shared" si="15"/>
        <v>0</v>
      </c>
      <c r="I36" s="3">
        <f t="shared" si="15"/>
        <v>97250000</v>
      </c>
    </row>
    <row r="37" spans="2:10" ht="31.5" x14ac:dyDescent="0.25">
      <c r="B37" s="5" t="s">
        <v>49</v>
      </c>
      <c r="C37" s="5" t="s">
        <v>33</v>
      </c>
      <c r="D37" s="4">
        <v>73000000</v>
      </c>
      <c r="E37" s="4"/>
      <c r="F37" s="4">
        <f>D37+E37</f>
        <v>73000000</v>
      </c>
      <c r="G37" s="4">
        <v>76200000</v>
      </c>
      <c r="H37" s="4"/>
      <c r="I37" s="4">
        <f t="shared" ref="I37:I38" si="16">G37+H37</f>
        <v>76200000</v>
      </c>
    </row>
    <row r="38" spans="2:10" ht="18" customHeight="1" x14ac:dyDescent="0.25">
      <c r="B38" s="5" t="s">
        <v>70</v>
      </c>
      <c r="C38" s="5" t="s">
        <v>34</v>
      </c>
      <c r="D38" s="4">
        <v>3850000</v>
      </c>
      <c r="E38" s="4"/>
      <c r="F38" s="4">
        <f t="shared" ref="F38:F39" si="17">D38+E38</f>
        <v>3850000</v>
      </c>
      <c r="G38" s="4">
        <v>2850000</v>
      </c>
      <c r="H38" s="4"/>
      <c r="I38" s="4">
        <f t="shared" si="16"/>
        <v>2850000</v>
      </c>
    </row>
    <row r="39" spans="2:10" ht="18.75" customHeight="1" x14ac:dyDescent="0.25">
      <c r="B39" s="5" t="s">
        <v>48</v>
      </c>
      <c r="C39" s="5" t="s">
        <v>35</v>
      </c>
      <c r="D39" s="4">
        <v>17500000</v>
      </c>
      <c r="E39" s="4"/>
      <c r="F39" s="4">
        <f t="shared" si="17"/>
        <v>17500000</v>
      </c>
      <c r="G39" s="4">
        <v>18200000</v>
      </c>
      <c r="H39" s="4"/>
      <c r="I39" s="4">
        <f>G39+H39</f>
        <v>18200000</v>
      </c>
    </row>
    <row r="40" spans="2:10" ht="35.25" customHeight="1" x14ac:dyDescent="0.25">
      <c r="B40" s="16" t="s">
        <v>36</v>
      </c>
      <c r="C40" s="16" t="s">
        <v>69</v>
      </c>
      <c r="D40" s="3">
        <f t="shared" ref="D40:I40" si="18">SUM(D41:D42)</f>
        <v>27000000</v>
      </c>
      <c r="E40" s="3">
        <f t="shared" si="18"/>
        <v>0</v>
      </c>
      <c r="F40" s="3">
        <f t="shared" si="18"/>
        <v>27000000</v>
      </c>
      <c r="G40" s="3">
        <f t="shared" si="18"/>
        <v>27000000</v>
      </c>
      <c r="H40" s="3">
        <f t="shared" si="18"/>
        <v>0</v>
      </c>
      <c r="I40" s="3">
        <f t="shared" si="18"/>
        <v>27000000</v>
      </c>
    </row>
    <row r="41" spans="2:10" ht="21.75" customHeight="1" x14ac:dyDescent="0.25">
      <c r="B41" s="17" t="s">
        <v>158</v>
      </c>
      <c r="C41" s="18" t="s">
        <v>159</v>
      </c>
      <c r="D41" s="4">
        <v>11910000</v>
      </c>
      <c r="E41" s="4"/>
      <c r="F41" s="4">
        <f>D41+E41</f>
        <v>11910000</v>
      </c>
      <c r="G41" s="4">
        <v>11910000</v>
      </c>
      <c r="H41" s="4"/>
      <c r="I41" s="4">
        <f>G41+H41</f>
        <v>11910000</v>
      </c>
      <c r="J41" s="19"/>
    </row>
    <row r="42" spans="2:10" ht="20.25" customHeight="1" x14ac:dyDescent="0.25">
      <c r="B42" s="17" t="s">
        <v>160</v>
      </c>
      <c r="C42" s="18" t="s">
        <v>161</v>
      </c>
      <c r="D42" s="4">
        <v>15090000</v>
      </c>
      <c r="E42" s="4"/>
      <c r="F42" s="4">
        <f>D42+E42</f>
        <v>15090000</v>
      </c>
      <c r="G42" s="4">
        <v>15090000</v>
      </c>
      <c r="H42" s="4"/>
      <c r="I42" s="4">
        <f>G42+H42</f>
        <v>15090000</v>
      </c>
      <c r="J42" s="19"/>
    </row>
    <row r="43" spans="2:10" ht="33.75" customHeight="1" x14ac:dyDescent="0.25">
      <c r="B43" s="16" t="s">
        <v>37</v>
      </c>
      <c r="C43" s="16" t="s">
        <v>38</v>
      </c>
      <c r="D43" s="3">
        <f t="shared" ref="D43:I43" si="19">SUM(D44,D45)</f>
        <v>8300000</v>
      </c>
      <c r="E43" s="3">
        <f t="shared" si="19"/>
        <v>0</v>
      </c>
      <c r="F43" s="3">
        <f t="shared" si="19"/>
        <v>8300000</v>
      </c>
      <c r="G43" s="3">
        <f t="shared" si="19"/>
        <v>8300000</v>
      </c>
      <c r="H43" s="3">
        <f t="shared" si="19"/>
        <v>0</v>
      </c>
      <c r="I43" s="3">
        <f t="shared" si="19"/>
        <v>8300000</v>
      </c>
    </row>
    <row r="44" spans="2:10" ht="102" customHeight="1" x14ac:dyDescent="0.25">
      <c r="B44" s="5" t="s">
        <v>39</v>
      </c>
      <c r="C44" s="5" t="s">
        <v>133</v>
      </c>
      <c r="D44" s="4">
        <v>7000000</v>
      </c>
      <c r="E44" s="4"/>
      <c r="F44" s="4">
        <f>D44+E44</f>
        <v>7000000</v>
      </c>
      <c r="G44" s="4">
        <v>7000000</v>
      </c>
      <c r="H44" s="4"/>
      <c r="I44" s="4">
        <f>G44+H44</f>
        <v>7000000</v>
      </c>
    </row>
    <row r="45" spans="2:10" ht="84" customHeight="1" x14ac:dyDescent="0.25">
      <c r="B45" s="5" t="s">
        <v>163</v>
      </c>
      <c r="C45" s="5" t="s">
        <v>162</v>
      </c>
      <c r="D45" s="4">
        <v>1300000</v>
      </c>
      <c r="E45" s="4"/>
      <c r="F45" s="4">
        <f>D45+E45</f>
        <v>1300000</v>
      </c>
      <c r="G45" s="4">
        <v>1300000</v>
      </c>
      <c r="H45" s="4"/>
      <c r="I45" s="4">
        <f>G45+H45</f>
        <v>1300000</v>
      </c>
    </row>
    <row r="46" spans="2:10" ht="18" customHeight="1" x14ac:dyDescent="0.25">
      <c r="B46" s="16" t="s">
        <v>40</v>
      </c>
      <c r="C46" s="16" t="s">
        <v>41</v>
      </c>
      <c r="D46" s="3">
        <f t="shared" ref="D46:I46" si="20">SUM(D47:D48)</f>
        <v>854000000</v>
      </c>
      <c r="E46" s="3">
        <f t="shared" si="20"/>
        <v>0</v>
      </c>
      <c r="F46" s="3">
        <f t="shared" si="20"/>
        <v>854000000</v>
      </c>
      <c r="G46" s="3">
        <f t="shared" si="20"/>
        <v>855000000</v>
      </c>
      <c r="H46" s="3">
        <f t="shared" si="20"/>
        <v>0</v>
      </c>
      <c r="I46" s="3">
        <f t="shared" si="20"/>
        <v>855000000</v>
      </c>
    </row>
    <row r="47" spans="2:10" ht="48.75" customHeight="1" x14ac:dyDescent="0.25">
      <c r="B47" s="5" t="s">
        <v>74</v>
      </c>
      <c r="C47" s="5" t="s">
        <v>75</v>
      </c>
      <c r="D47" s="20">
        <v>821000000</v>
      </c>
      <c r="E47" s="20"/>
      <c r="F47" s="20">
        <f>D47+E47</f>
        <v>821000000</v>
      </c>
      <c r="G47" s="20">
        <v>821000000</v>
      </c>
      <c r="H47" s="20"/>
      <c r="I47" s="4">
        <f>G47+H47</f>
        <v>821000000</v>
      </c>
    </row>
    <row r="48" spans="2:10" ht="66" customHeight="1" x14ac:dyDescent="0.25">
      <c r="B48" s="5" t="s">
        <v>42</v>
      </c>
      <c r="C48" s="5" t="s">
        <v>43</v>
      </c>
      <c r="D48" s="4">
        <v>33000000</v>
      </c>
      <c r="E48" s="4"/>
      <c r="F48" s="20">
        <f>D48+E48</f>
        <v>33000000</v>
      </c>
      <c r="G48" s="4">
        <v>34000000</v>
      </c>
      <c r="H48" s="4"/>
      <c r="I48" s="4">
        <f>G48+H48</f>
        <v>34000000</v>
      </c>
    </row>
    <row r="49" spans="1:9" ht="18" customHeight="1" x14ac:dyDescent="0.25">
      <c r="B49" s="16" t="s">
        <v>44</v>
      </c>
      <c r="C49" s="16" t="s">
        <v>45</v>
      </c>
      <c r="D49" s="3">
        <f t="shared" ref="D49:I49" si="21">D50</f>
        <v>2000000</v>
      </c>
      <c r="E49" s="3">
        <f t="shared" si="21"/>
        <v>0</v>
      </c>
      <c r="F49" s="3">
        <f t="shared" si="21"/>
        <v>2000000</v>
      </c>
      <c r="G49" s="3">
        <f t="shared" si="21"/>
        <v>2000000</v>
      </c>
      <c r="H49" s="3">
        <f t="shared" si="21"/>
        <v>0</v>
      </c>
      <c r="I49" s="3">
        <f t="shared" si="21"/>
        <v>2000000</v>
      </c>
    </row>
    <row r="50" spans="1:9" ht="34.5" customHeight="1" x14ac:dyDescent="0.25">
      <c r="B50" s="5" t="s">
        <v>46</v>
      </c>
      <c r="C50" s="5" t="s">
        <v>47</v>
      </c>
      <c r="D50" s="4">
        <v>2000000</v>
      </c>
      <c r="E50" s="4"/>
      <c r="F50" s="4">
        <f>D50+E50</f>
        <v>2000000</v>
      </c>
      <c r="G50" s="4">
        <v>2000000</v>
      </c>
      <c r="H50" s="4"/>
      <c r="I50" s="4">
        <f>H50+G50</f>
        <v>2000000</v>
      </c>
    </row>
    <row r="51" spans="1:9" ht="17.25" customHeight="1" x14ac:dyDescent="0.25">
      <c r="A51" s="21"/>
      <c r="B51" s="16" t="s">
        <v>76</v>
      </c>
      <c r="C51" s="16" t="s">
        <v>77</v>
      </c>
      <c r="D51" s="2">
        <f t="shared" ref="D51:I51" si="22">SUM(D52,D87)</f>
        <v>4101979280</v>
      </c>
      <c r="E51" s="2">
        <f t="shared" si="22"/>
        <v>-644261900</v>
      </c>
      <c r="F51" s="2">
        <f t="shared" si="22"/>
        <v>3457717380</v>
      </c>
      <c r="G51" s="2">
        <f t="shared" si="22"/>
        <v>4525184880</v>
      </c>
      <c r="H51" s="2">
        <f t="shared" si="22"/>
        <v>-835517500</v>
      </c>
      <c r="I51" s="2">
        <f t="shared" si="22"/>
        <v>3689667380</v>
      </c>
    </row>
    <row r="52" spans="1:9" ht="35.25" customHeight="1" x14ac:dyDescent="0.25">
      <c r="A52" s="21"/>
      <c r="B52" s="16" t="s">
        <v>78</v>
      </c>
      <c r="C52" s="16" t="s">
        <v>79</v>
      </c>
      <c r="D52" s="3">
        <f t="shared" ref="D52:I52" si="23">SUM(D53,D60,D76)</f>
        <v>3595047280</v>
      </c>
      <c r="E52" s="3">
        <f t="shared" si="23"/>
        <v>-644261900</v>
      </c>
      <c r="F52" s="3">
        <f t="shared" si="23"/>
        <v>2950785380</v>
      </c>
      <c r="G52" s="3">
        <f t="shared" si="23"/>
        <v>4376076880</v>
      </c>
      <c r="H52" s="3">
        <f t="shared" si="23"/>
        <v>-835517500</v>
      </c>
      <c r="I52" s="3">
        <f t="shared" si="23"/>
        <v>3540559380</v>
      </c>
    </row>
    <row r="53" spans="1:9" ht="37.5" customHeight="1" x14ac:dyDescent="0.25">
      <c r="A53" s="21"/>
      <c r="B53" s="16" t="s">
        <v>80</v>
      </c>
      <c r="C53" s="16" t="s">
        <v>165</v>
      </c>
      <c r="D53" s="2">
        <f t="shared" ref="D53:I53" si="24">SUM(D54:D59)</f>
        <v>184685900</v>
      </c>
      <c r="E53" s="2">
        <f t="shared" si="24"/>
        <v>0</v>
      </c>
      <c r="F53" s="2">
        <f t="shared" si="24"/>
        <v>184685900</v>
      </c>
      <c r="G53" s="2">
        <f t="shared" si="24"/>
        <v>241111700</v>
      </c>
      <c r="H53" s="2">
        <f t="shared" si="24"/>
        <v>0</v>
      </c>
      <c r="I53" s="2">
        <f t="shared" si="24"/>
        <v>241111700</v>
      </c>
    </row>
    <row r="54" spans="1:9" ht="51" customHeight="1" x14ac:dyDescent="0.25">
      <c r="A54" s="21"/>
      <c r="B54" s="6" t="s">
        <v>152</v>
      </c>
      <c r="C54" s="6" t="s">
        <v>153</v>
      </c>
      <c r="D54" s="1">
        <v>8340800</v>
      </c>
      <c r="E54" s="1"/>
      <c r="F54" s="1">
        <f>D54+E54</f>
        <v>8340800</v>
      </c>
      <c r="G54" s="1"/>
      <c r="H54" s="1"/>
      <c r="I54" s="1"/>
    </row>
    <row r="55" spans="1:9" ht="83.25" customHeight="1" x14ac:dyDescent="0.25">
      <c r="A55" s="21"/>
      <c r="B55" s="6" t="s">
        <v>112</v>
      </c>
      <c r="C55" s="22" t="s">
        <v>132</v>
      </c>
      <c r="D55" s="1">
        <v>35705800</v>
      </c>
      <c r="E55" s="1"/>
      <c r="F55" s="1">
        <f t="shared" ref="F55:F59" si="25">D55+E55</f>
        <v>35705800</v>
      </c>
      <c r="G55" s="1">
        <v>35284800</v>
      </c>
      <c r="H55" s="1"/>
      <c r="I55" s="1">
        <f t="shared" ref="I55:I58" si="26">G55+H55</f>
        <v>35284800</v>
      </c>
    </row>
    <row r="56" spans="1:9" ht="53.25" customHeight="1" x14ac:dyDescent="0.25">
      <c r="A56" s="21"/>
      <c r="B56" s="6" t="s">
        <v>137</v>
      </c>
      <c r="C56" s="22" t="s">
        <v>141</v>
      </c>
      <c r="D56" s="1">
        <v>4229000</v>
      </c>
      <c r="E56" s="1"/>
      <c r="F56" s="1">
        <f t="shared" si="25"/>
        <v>4229000</v>
      </c>
      <c r="G56" s="1">
        <v>4492300</v>
      </c>
      <c r="H56" s="1"/>
      <c r="I56" s="1">
        <f t="shared" si="26"/>
        <v>4492300</v>
      </c>
    </row>
    <row r="57" spans="1:9" ht="67.5" customHeight="1" x14ac:dyDescent="0.25">
      <c r="A57" s="21"/>
      <c r="B57" s="6" t="s">
        <v>138</v>
      </c>
      <c r="C57" s="22" t="s">
        <v>142</v>
      </c>
      <c r="D57" s="1">
        <v>52788200</v>
      </c>
      <c r="E57" s="1"/>
      <c r="F57" s="1">
        <f t="shared" si="25"/>
        <v>52788200</v>
      </c>
      <c r="G57" s="1">
        <v>87806000</v>
      </c>
      <c r="H57" s="1"/>
      <c r="I57" s="1">
        <f t="shared" si="26"/>
        <v>87806000</v>
      </c>
    </row>
    <row r="58" spans="1:9" ht="53.25" customHeight="1" x14ac:dyDescent="0.25">
      <c r="A58" s="21"/>
      <c r="B58" s="6" t="s">
        <v>139</v>
      </c>
      <c r="C58" s="22" t="s">
        <v>143</v>
      </c>
      <c r="D58" s="1">
        <v>48086000</v>
      </c>
      <c r="E58" s="1"/>
      <c r="F58" s="1">
        <f t="shared" si="25"/>
        <v>48086000</v>
      </c>
      <c r="G58" s="1">
        <v>53073900</v>
      </c>
      <c r="H58" s="1"/>
      <c r="I58" s="1">
        <f t="shared" si="26"/>
        <v>53073900</v>
      </c>
    </row>
    <row r="59" spans="1:9" ht="52.5" customHeight="1" x14ac:dyDescent="0.25">
      <c r="A59" s="21"/>
      <c r="B59" s="6" t="s">
        <v>140</v>
      </c>
      <c r="C59" s="22" t="s">
        <v>144</v>
      </c>
      <c r="D59" s="1">
        <v>35536100</v>
      </c>
      <c r="E59" s="1"/>
      <c r="F59" s="1">
        <f t="shared" si="25"/>
        <v>35536100</v>
      </c>
      <c r="G59" s="1">
        <v>60454700</v>
      </c>
      <c r="H59" s="1"/>
      <c r="I59" s="1">
        <f>G59+H59</f>
        <v>60454700</v>
      </c>
    </row>
    <row r="60" spans="1:9" ht="35.25" customHeight="1" x14ac:dyDescent="0.25">
      <c r="A60" s="21"/>
      <c r="B60" s="16" t="s">
        <v>81</v>
      </c>
      <c r="C60" s="16" t="s">
        <v>82</v>
      </c>
      <c r="D60" s="3">
        <f t="shared" ref="D60:I60" si="27">SUM(D61:D75)</f>
        <v>2570640300</v>
      </c>
      <c r="E60" s="3">
        <f t="shared" si="27"/>
        <v>2205200</v>
      </c>
      <c r="F60" s="3">
        <f t="shared" si="27"/>
        <v>2572845500</v>
      </c>
      <c r="G60" s="3">
        <f t="shared" si="27"/>
        <v>2622866400</v>
      </c>
      <c r="H60" s="3">
        <f t="shared" si="27"/>
        <v>1450600</v>
      </c>
      <c r="I60" s="3">
        <f t="shared" si="27"/>
        <v>2624317000</v>
      </c>
    </row>
    <row r="61" spans="1:9" ht="51" customHeight="1" x14ac:dyDescent="0.25">
      <c r="A61" s="21"/>
      <c r="B61" s="6" t="s">
        <v>83</v>
      </c>
      <c r="C61" s="6" t="s">
        <v>84</v>
      </c>
      <c r="D61" s="1">
        <v>1262751900</v>
      </c>
      <c r="E61" s="31">
        <v>2316200</v>
      </c>
      <c r="F61" s="1">
        <f>D61+E61</f>
        <v>1265068100</v>
      </c>
      <c r="G61" s="1">
        <v>1310267000</v>
      </c>
      <c r="H61" s="31">
        <v>1679100</v>
      </c>
      <c r="I61" s="26">
        <f t="shared" ref="I61:I74" si="28">G61+H61</f>
        <v>1311946100</v>
      </c>
    </row>
    <row r="62" spans="1:9" ht="98.25" customHeight="1" x14ac:dyDescent="0.25">
      <c r="A62" s="21"/>
      <c r="B62" s="6" t="s">
        <v>85</v>
      </c>
      <c r="C62" s="6" t="s">
        <v>119</v>
      </c>
      <c r="D62" s="1">
        <v>104422700</v>
      </c>
      <c r="E62" s="1"/>
      <c r="F62" s="1">
        <f t="shared" ref="F62:F75" si="29">D62+E62</f>
        <v>104422700</v>
      </c>
      <c r="G62" s="1">
        <v>108907900</v>
      </c>
      <c r="H62" s="1"/>
      <c r="I62" s="26">
        <f t="shared" si="28"/>
        <v>108907900</v>
      </c>
    </row>
    <row r="63" spans="1:9" ht="68.25" customHeight="1" x14ac:dyDescent="0.25">
      <c r="A63" s="21"/>
      <c r="B63" s="6" t="s">
        <v>111</v>
      </c>
      <c r="C63" s="6" t="s">
        <v>118</v>
      </c>
      <c r="D63" s="1">
        <v>883800</v>
      </c>
      <c r="E63" s="1"/>
      <c r="F63" s="1">
        <f t="shared" si="29"/>
        <v>883800</v>
      </c>
      <c r="G63" s="1"/>
      <c r="H63" s="1"/>
      <c r="I63" s="26"/>
    </row>
    <row r="64" spans="1:9" ht="85.5" customHeight="1" x14ac:dyDescent="0.25">
      <c r="A64" s="21"/>
      <c r="B64" s="6" t="s">
        <v>86</v>
      </c>
      <c r="C64" s="6" t="s">
        <v>120</v>
      </c>
      <c r="D64" s="1">
        <v>177400</v>
      </c>
      <c r="E64" s="1"/>
      <c r="F64" s="1">
        <f t="shared" si="29"/>
        <v>177400</v>
      </c>
      <c r="G64" s="1">
        <v>177400</v>
      </c>
      <c r="H64" s="1"/>
      <c r="I64" s="26">
        <f t="shared" si="28"/>
        <v>177400</v>
      </c>
    </row>
    <row r="65" spans="1:9" ht="66.75" customHeight="1" x14ac:dyDescent="0.25">
      <c r="A65" s="21"/>
      <c r="B65" s="6" t="s">
        <v>87</v>
      </c>
      <c r="C65" s="6" t="s">
        <v>88</v>
      </c>
      <c r="D65" s="1">
        <v>11163000</v>
      </c>
      <c r="E65" s="1"/>
      <c r="F65" s="1">
        <f t="shared" si="29"/>
        <v>11163000</v>
      </c>
      <c r="G65" s="1">
        <v>10664500</v>
      </c>
      <c r="H65" s="1"/>
      <c r="I65" s="26">
        <f t="shared" si="28"/>
        <v>10664500</v>
      </c>
    </row>
    <row r="66" spans="1:9" ht="52.5" customHeight="1" x14ac:dyDescent="0.25">
      <c r="A66" s="21"/>
      <c r="B66" s="23" t="s">
        <v>89</v>
      </c>
      <c r="C66" s="24" t="s">
        <v>90</v>
      </c>
      <c r="D66" s="1">
        <v>194102900</v>
      </c>
      <c r="E66" s="1"/>
      <c r="F66" s="1">
        <f t="shared" si="29"/>
        <v>194102900</v>
      </c>
      <c r="G66" s="1">
        <v>199615700</v>
      </c>
      <c r="H66" s="1"/>
      <c r="I66" s="26">
        <f t="shared" si="28"/>
        <v>199615700</v>
      </c>
    </row>
    <row r="67" spans="1:9" ht="50.25" customHeight="1" x14ac:dyDescent="0.25">
      <c r="A67" s="21"/>
      <c r="B67" s="25" t="s">
        <v>91</v>
      </c>
      <c r="C67" s="24" t="s">
        <v>92</v>
      </c>
      <c r="D67" s="1">
        <v>9745900</v>
      </c>
      <c r="E67" s="1"/>
      <c r="F67" s="1">
        <f t="shared" si="29"/>
        <v>9745900</v>
      </c>
      <c r="G67" s="1">
        <v>9745900</v>
      </c>
      <c r="H67" s="1"/>
      <c r="I67" s="26">
        <f t="shared" si="28"/>
        <v>9745900</v>
      </c>
    </row>
    <row r="68" spans="1:9" ht="64.5" customHeight="1" x14ac:dyDescent="0.25">
      <c r="A68" s="21"/>
      <c r="B68" s="6" t="s">
        <v>108</v>
      </c>
      <c r="C68" s="6" t="s">
        <v>93</v>
      </c>
      <c r="D68" s="1">
        <v>11754400</v>
      </c>
      <c r="E68" s="1"/>
      <c r="F68" s="1">
        <f t="shared" si="29"/>
        <v>11754400</v>
      </c>
      <c r="G68" s="1">
        <v>13096200</v>
      </c>
      <c r="H68" s="1"/>
      <c r="I68" s="26">
        <f t="shared" si="28"/>
        <v>13096200</v>
      </c>
    </row>
    <row r="69" spans="1:9" ht="67.5" customHeight="1" x14ac:dyDescent="0.25">
      <c r="A69" s="21"/>
      <c r="B69" s="6" t="s">
        <v>94</v>
      </c>
      <c r="C69" s="6" t="s">
        <v>121</v>
      </c>
      <c r="D69" s="1">
        <v>448248700</v>
      </c>
      <c r="E69" s="1"/>
      <c r="F69" s="1">
        <f t="shared" si="29"/>
        <v>448248700</v>
      </c>
      <c r="G69" s="1">
        <v>442600100</v>
      </c>
      <c r="H69" s="1"/>
      <c r="I69" s="26">
        <f t="shared" si="28"/>
        <v>442600100</v>
      </c>
    </row>
    <row r="70" spans="1:9" ht="101.25" customHeight="1" x14ac:dyDescent="0.25">
      <c r="A70" s="21"/>
      <c r="B70" s="6" t="s">
        <v>95</v>
      </c>
      <c r="C70" s="6" t="s">
        <v>96</v>
      </c>
      <c r="D70" s="1">
        <v>11027100</v>
      </c>
      <c r="E70" s="1"/>
      <c r="F70" s="1">
        <f t="shared" si="29"/>
        <v>11027100</v>
      </c>
      <c r="G70" s="1">
        <v>11593600</v>
      </c>
      <c r="H70" s="1"/>
      <c r="I70" s="26">
        <f t="shared" si="28"/>
        <v>11593600</v>
      </c>
    </row>
    <row r="71" spans="1:9" ht="114.75" customHeight="1" x14ac:dyDescent="0.25">
      <c r="A71" s="21"/>
      <c r="B71" s="6" t="s">
        <v>97</v>
      </c>
      <c r="C71" s="6" t="s">
        <v>170</v>
      </c>
      <c r="D71" s="1">
        <v>43033500</v>
      </c>
      <c r="E71" s="1"/>
      <c r="F71" s="1">
        <f t="shared" si="29"/>
        <v>43033500</v>
      </c>
      <c r="G71" s="1">
        <v>43075700</v>
      </c>
      <c r="H71" s="1"/>
      <c r="I71" s="26">
        <f t="shared" si="28"/>
        <v>43075700</v>
      </c>
    </row>
    <row r="72" spans="1:9" ht="49.5" customHeight="1" x14ac:dyDescent="0.25">
      <c r="A72" s="21"/>
      <c r="B72" s="6" t="s">
        <v>145</v>
      </c>
      <c r="C72" s="6" t="s">
        <v>146</v>
      </c>
      <c r="D72" s="26">
        <v>21550700</v>
      </c>
      <c r="E72" s="26"/>
      <c r="F72" s="1">
        <f t="shared" si="29"/>
        <v>21550700</v>
      </c>
      <c r="G72" s="26"/>
      <c r="H72" s="26"/>
      <c r="I72" s="26"/>
    </row>
    <row r="73" spans="1:9" ht="130.5" customHeight="1" x14ac:dyDescent="0.25">
      <c r="A73" s="21"/>
      <c r="B73" s="6" t="s">
        <v>116</v>
      </c>
      <c r="C73" s="6" t="s">
        <v>122</v>
      </c>
      <c r="D73" s="1">
        <v>338652800</v>
      </c>
      <c r="E73" s="1"/>
      <c r="F73" s="1">
        <f t="shared" si="29"/>
        <v>338652800</v>
      </c>
      <c r="G73" s="27">
        <v>352209700</v>
      </c>
      <c r="H73" s="27"/>
      <c r="I73" s="26">
        <f t="shared" si="28"/>
        <v>352209700</v>
      </c>
    </row>
    <row r="74" spans="1:9" ht="84" customHeight="1" x14ac:dyDescent="0.25">
      <c r="A74" s="21"/>
      <c r="B74" s="6" t="s">
        <v>149</v>
      </c>
      <c r="C74" s="22" t="s">
        <v>150</v>
      </c>
      <c r="D74" s="1">
        <v>30435400</v>
      </c>
      <c r="E74" s="1"/>
      <c r="F74" s="1">
        <f t="shared" si="29"/>
        <v>30435400</v>
      </c>
      <c r="G74" s="8">
        <v>31652900</v>
      </c>
      <c r="H74" s="8"/>
      <c r="I74" s="26">
        <f t="shared" si="28"/>
        <v>31652900</v>
      </c>
    </row>
    <row r="75" spans="1:9" ht="36.75" customHeight="1" x14ac:dyDescent="0.25">
      <c r="A75" s="21"/>
      <c r="B75" s="6" t="s">
        <v>105</v>
      </c>
      <c r="C75" s="6" t="s">
        <v>123</v>
      </c>
      <c r="D75" s="26">
        <v>82690100</v>
      </c>
      <c r="E75" s="35">
        <v>-111000</v>
      </c>
      <c r="F75" s="1">
        <f t="shared" si="29"/>
        <v>82579100</v>
      </c>
      <c r="G75" s="26">
        <v>89259800</v>
      </c>
      <c r="H75" s="35">
        <v>-228500</v>
      </c>
      <c r="I75" s="26">
        <f>G75+H75</f>
        <v>89031300</v>
      </c>
    </row>
    <row r="76" spans="1:9" ht="18" customHeight="1" x14ac:dyDescent="0.25">
      <c r="A76" s="21"/>
      <c r="B76" s="7" t="s">
        <v>98</v>
      </c>
      <c r="C76" s="7" t="s">
        <v>99</v>
      </c>
      <c r="D76" s="2">
        <f t="shared" ref="D76:I76" si="30">SUM(D77:D85)</f>
        <v>839721080</v>
      </c>
      <c r="E76" s="2">
        <f t="shared" si="30"/>
        <v>-646467100</v>
      </c>
      <c r="F76" s="2">
        <f t="shared" si="30"/>
        <v>193253980</v>
      </c>
      <c r="G76" s="2">
        <f t="shared" si="30"/>
        <v>1512098780</v>
      </c>
      <c r="H76" s="2">
        <f t="shared" si="30"/>
        <v>-836968100</v>
      </c>
      <c r="I76" s="2">
        <f t="shared" si="30"/>
        <v>675130680</v>
      </c>
    </row>
    <row r="77" spans="1:9" ht="65.25" customHeight="1" x14ac:dyDescent="0.25">
      <c r="A77" s="21"/>
      <c r="B77" s="6" t="s">
        <v>110</v>
      </c>
      <c r="C77" s="6" t="s">
        <v>100</v>
      </c>
      <c r="D77" s="1">
        <v>8312180</v>
      </c>
      <c r="E77" s="1"/>
      <c r="F77" s="1">
        <f>D77+E77</f>
        <v>8312180</v>
      </c>
      <c r="G77" s="1">
        <v>8312180</v>
      </c>
      <c r="H77" s="1"/>
      <c r="I77" s="1">
        <f t="shared" ref="I77:I84" si="31">G77+H77</f>
        <v>8312180</v>
      </c>
    </row>
    <row r="78" spans="1:9" ht="66.75" customHeight="1" x14ac:dyDescent="0.25">
      <c r="A78" s="21"/>
      <c r="B78" s="6" t="s">
        <v>109</v>
      </c>
      <c r="C78" s="6" t="s">
        <v>101</v>
      </c>
      <c r="D78" s="1">
        <v>3219400</v>
      </c>
      <c r="E78" s="1"/>
      <c r="F78" s="1">
        <f t="shared" ref="F78:F85" si="32">D78+E78</f>
        <v>3219400</v>
      </c>
      <c r="G78" s="1">
        <v>3219400</v>
      </c>
      <c r="H78" s="1"/>
      <c r="I78" s="1">
        <f t="shared" si="31"/>
        <v>3219400</v>
      </c>
    </row>
    <row r="79" spans="1:9" ht="97.5" customHeight="1" x14ac:dyDescent="0.25">
      <c r="A79" s="21"/>
      <c r="B79" s="6" t="s">
        <v>113</v>
      </c>
      <c r="C79" s="6" t="s">
        <v>151</v>
      </c>
      <c r="D79" s="1">
        <v>87647400</v>
      </c>
      <c r="E79" s="1"/>
      <c r="F79" s="1">
        <f t="shared" si="32"/>
        <v>87647400</v>
      </c>
      <c r="G79" s="1">
        <v>87647400</v>
      </c>
      <c r="H79" s="1"/>
      <c r="I79" s="1">
        <f t="shared" si="31"/>
        <v>87647400</v>
      </c>
    </row>
    <row r="80" spans="1:9" ht="84" customHeight="1" x14ac:dyDescent="0.25">
      <c r="A80" s="21"/>
      <c r="B80" s="6" t="s">
        <v>102</v>
      </c>
      <c r="C80" s="6" t="s">
        <v>103</v>
      </c>
      <c r="D80" s="1">
        <v>436000</v>
      </c>
      <c r="E80" s="1"/>
      <c r="F80" s="1">
        <f t="shared" si="32"/>
        <v>436000</v>
      </c>
      <c r="G80" s="1">
        <v>436000</v>
      </c>
      <c r="H80" s="1"/>
      <c r="I80" s="1">
        <f t="shared" si="31"/>
        <v>436000</v>
      </c>
    </row>
    <row r="81" spans="1:9" ht="97.5" customHeight="1" x14ac:dyDescent="0.25">
      <c r="A81" s="21"/>
      <c r="B81" s="6" t="s">
        <v>114</v>
      </c>
      <c r="C81" s="6" t="s">
        <v>115</v>
      </c>
      <c r="D81" s="1">
        <v>60225000</v>
      </c>
      <c r="E81" s="1"/>
      <c r="F81" s="1">
        <f t="shared" si="32"/>
        <v>60225000</v>
      </c>
      <c r="G81" s="1">
        <v>60225000</v>
      </c>
      <c r="H81" s="1"/>
      <c r="I81" s="1">
        <f t="shared" si="31"/>
        <v>60225000</v>
      </c>
    </row>
    <row r="82" spans="1:9" ht="97.5" customHeight="1" x14ac:dyDescent="0.25">
      <c r="A82" s="21"/>
      <c r="B82" s="6" t="s">
        <v>147</v>
      </c>
      <c r="C82" s="6" t="s">
        <v>148</v>
      </c>
      <c r="D82" s="1">
        <v>650109500</v>
      </c>
      <c r="E82" s="31">
        <v>-650109500</v>
      </c>
      <c r="F82" s="1"/>
      <c r="G82" s="1">
        <v>1322487200</v>
      </c>
      <c r="H82" s="31">
        <v>-840610500</v>
      </c>
      <c r="I82" s="1">
        <f t="shared" si="31"/>
        <v>481876700</v>
      </c>
    </row>
    <row r="83" spans="1:9" ht="163.5" customHeight="1" x14ac:dyDescent="0.25">
      <c r="A83" s="21"/>
      <c r="B83" s="6" t="s">
        <v>124</v>
      </c>
      <c r="C83" s="6" t="s">
        <v>125</v>
      </c>
      <c r="D83" s="1">
        <v>8371100</v>
      </c>
      <c r="E83" s="31">
        <v>3642400</v>
      </c>
      <c r="F83" s="1">
        <f t="shared" si="32"/>
        <v>12013500</v>
      </c>
      <c r="G83" s="1">
        <v>8371100</v>
      </c>
      <c r="H83" s="31">
        <v>3642400</v>
      </c>
      <c r="I83" s="1">
        <f t="shared" si="31"/>
        <v>12013500</v>
      </c>
    </row>
    <row r="84" spans="1:9" ht="196.5" customHeight="1" x14ac:dyDescent="0.25">
      <c r="A84" s="21"/>
      <c r="B84" s="6" t="s">
        <v>126</v>
      </c>
      <c r="C84" s="6" t="s">
        <v>127</v>
      </c>
      <c r="D84" s="1">
        <v>20092300</v>
      </c>
      <c r="E84" s="1"/>
      <c r="F84" s="1">
        <f t="shared" si="32"/>
        <v>20092300</v>
      </c>
      <c r="G84" s="1">
        <v>20092300</v>
      </c>
      <c r="H84" s="1"/>
      <c r="I84" s="1">
        <f t="shared" si="31"/>
        <v>20092300</v>
      </c>
    </row>
    <row r="85" spans="1:9" ht="66" customHeight="1" x14ac:dyDescent="0.25">
      <c r="A85" s="21"/>
      <c r="B85" s="6" t="s">
        <v>128</v>
      </c>
      <c r="C85" s="6" t="s">
        <v>129</v>
      </c>
      <c r="D85" s="1">
        <v>1308200</v>
      </c>
      <c r="E85" s="1"/>
      <c r="F85" s="1">
        <f t="shared" si="32"/>
        <v>1308200</v>
      </c>
      <c r="G85" s="1">
        <v>1308200</v>
      </c>
      <c r="H85" s="1"/>
      <c r="I85" s="1">
        <f>G85+H85</f>
        <v>1308200</v>
      </c>
    </row>
    <row r="86" spans="1:9" ht="33.75" customHeight="1" x14ac:dyDescent="0.25">
      <c r="A86" s="21"/>
      <c r="B86" s="7" t="s">
        <v>166</v>
      </c>
      <c r="C86" s="7" t="s">
        <v>167</v>
      </c>
      <c r="D86" s="30">
        <f t="shared" ref="D86:I86" si="33">D87</f>
        <v>506932000</v>
      </c>
      <c r="E86" s="30">
        <f t="shared" si="33"/>
        <v>0</v>
      </c>
      <c r="F86" s="30">
        <f t="shared" si="33"/>
        <v>506932000</v>
      </c>
      <c r="G86" s="30">
        <f t="shared" si="33"/>
        <v>149108000</v>
      </c>
      <c r="H86" s="30">
        <f t="shared" si="33"/>
        <v>0</v>
      </c>
      <c r="I86" s="30">
        <f t="shared" si="33"/>
        <v>149108000</v>
      </c>
    </row>
    <row r="87" spans="1:9" ht="50.25" customHeight="1" x14ac:dyDescent="0.25">
      <c r="A87" s="21"/>
      <c r="B87" s="7" t="s">
        <v>106</v>
      </c>
      <c r="C87" s="7" t="s">
        <v>107</v>
      </c>
      <c r="D87" s="2">
        <f t="shared" ref="D87:I87" si="34">SUM(D88:D88)</f>
        <v>506932000</v>
      </c>
      <c r="E87" s="2">
        <f t="shared" si="34"/>
        <v>0</v>
      </c>
      <c r="F87" s="2">
        <f t="shared" si="34"/>
        <v>506932000</v>
      </c>
      <c r="G87" s="2">
        <f t="shared" si="34"/>
        <v>149108000</v>
      </c>
      <c r="H87" s="2">
        <f t="shared" si="34"/>
        <v>0</v>
      </c>
      <c r="I87" s="2">
        <f t="shared" si="34"/>
        <v>149108000</v>
      </c>
    </row>
    <row r="88" spans="1:9" ht="99.75" customHeight="1" x14ac:dyDescent="0.25">
      <c r="A88" s="21"/>
      <c r="B88" s="9" t="s">
        <v>130</v>
      </c>
      <c r="C88" s="9" t="s">
        <v>131</v>
      </c>
      <c r="D88" s="8">
        <v>506932000</v>
      </c>
      <c r="E88" s="8"/>
      <c r="F88" s="8">
        <f>D88+E88</f>
        <v>506932000</v>
      </c>
      <c r="G88" s="1">
        <v>149108000</v>
      </c>
      <c r="H88" s="1"/>
      <c r="I88" s="1">
        <f>G88+H88</f>
        <v>149108000</v>
      </c>
    </row>
    <row r="89" spans="1:9" ht="19.5" customHeight="1" x14ac:dyDescent="0.25">
      <c r="A89" s="21"/>
      <c r="B89" s="36" t="s">
        <v>117</v>
      </c>
      <c r="C89" s="36"/>
      <c r="D89" s="2">
        <f t="shared" ref="D89:I89" si="35">SUM(D8,D51)</f>
        <v>55869429480</v>
      </c>
      <c r="E89" s="2">
        <f t="shared" si="35"/>
        <v>-208782900</v>
      </c>
      <c r="F89" s="2">
        <f t="shared" si="35"/>
        <v>55660646580</v>
      </c>
      <c r="G89" s="2">
        <f t="shared" si="35"/>
        <v>60066980080</v>
      </c>
      <c r="H89" s="2">
        <f t="shared" si="35"/>
        <v>-395194500</v>
      </c>
      <c r="I89" s="2">
        <f t="shared" si="35"/>
        <v>59671785580</v>
      </c>
    </row>
  </sheetData>
  <mergeCells count="6">
    <mergeCell ref="B89:C89"/>
    <mergeCell ref="B6:G6"/>
    <mergeCell ref="B1:I1"/>
    <mergeCell ref="B2:I2"/>
    <mergeCell ref="B3:I3"/>
    <mergeCell ref="B5:I5"/>
  </mergeCells>
  <phoneticPr fontId="0" type="noConversion"/>
  <printOptions horizontalCentered="1"/>
  <pageMargins left="0.74803149606299213" right="0.35433070866141736" top="0.86614173228346458" bottom="0.39370078740157483" header="0.47244094488188981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2014-12-24T10:03:33Z</cp:lastPrinted>
  <dcterms:created xsi:type="dcterms:W3CDTF">2010-10-13T08:18:32Z</dcterms:created>
  <dcterms:modified xsi:type="dcterms:W3CDTF">2014-12-25T12:07:20Z</dcterms:modified>
</cp:coreProperties>
</file>