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600" windowWidth="23595" windowHeight="11910"/>
  </bookViews>
  <sheets>
    <sheet name="Лист1" sheetId="1" r:id="rId1"/>
  </sheets>
  <definedNames>
    <definedName name="_xlnm._FilterDatabase" localSheetId="0" hidden="1">Лист1!$AE$1:$AE$146</definedName>
    <definedName name="_xlnm.Print_Titles" localSheetId="0">Лист1!$11:$11</definedName>
    <definedName name="_xlnm.Print_Area" localSheetId="0">Лист1!$B$1:$AH$123</definedName>
  </definedNames>
  <calcPr calcId="145621"/>
</workbook>
</file>

<file path=xl/calcChain.xml><?xml version="1.0" encoding="utf-8"?>
<calcChain xmlns="http://schemas.openxmlformats.org/spreadsheetml/2006/main">
  <c r="AE44" i="1" l="1"/>
  <c r="AE41" i="1"/>
  <c r="AE40" i="1"/>
  <c r="AF12" i="1"/>
  <c r="AF13" i="1"/>
  <c r="AG13" i="1"/>
  <c r="AG15" i="1"/>
  <c r="AG14" i="1"/>
  <c r="AE14" i="1"/>
  <c r="AG17" i="1"/>
  <c r="AF16" i="1"/>
  <c r="AG16" i="1"/>
  <c r="AE16" i="1"/>
  <c r="AG19" i="1"/>
  <c r="AF18" i="1"/>
  <c r="AG18" i="1"/>
  <c r="AE18" i="1"/>
  <c r="AF20" i="1"/>
  <c r="AG20" i="1"/>
  <c r="AE20" i="1"/>
  <c r="AG22" i="1"/>
  <c r="AG23" i="1"/>
  <c r="AG21" i="1"/>
  <c r="AE21" i="1"/>
  <c r="AF24" i="1"/>
  <c r="AG24" i="1"/>
  <c r="AE24" i="1"/>
  <c r="AG25" i="1"/>
  <c r="AG26" i="1"/>
  <c r="AE26" i="1"/>
  <c r="AF28" i="1"/>
  <c r="AG28" i="1"/>
  <c r="AE28" i="1"/>
  <c r="AG27" i="1"/>
  <c r="AE27" i="1"/>
  <c r="AG29" i="1"/>
  <c r="AG30" i="1"/>
  <c r="AG31" i="1"/>
  <c r="AG32" i="1"/>
  <c r="AG33" i="1"/>
  <c r="AG34" i="1"/>
  <c r="AG35" i="1"/>
  <c r="AE35" i="1"/>
  <c r="AF36" i="1"/>
  <c r="AG36" i="1"/>
  <c r="AE36" i="1"/>
  <c r="AG38" i="1"/>
  <c r="AG39" i="1"/>
  <c r="AG37" i="1"/>
  <c r="AE37" i="1"/>
  <c r="AG40" i="1"/>
  <c r="AG41" i="1"/>
  <c r="AF42" i="1"/>
  <c r="AG42" i="1"/>
  <c r="AE42" i="1"/>
  <c r="AG43" i="1"/>
  <c r="AE43" i="1"/>
  <c r="AG44" i="1"/>
  <c r="AF45" i="1"/>
  <c r="AG45" i="1"/>
  <c r="AE45" i="1"/>
  <c r="AG46" i="1"/>
  <c r="AE46" i="1"/>
  <c r="AF49" i="1"/>
  <c r="AG49" i="1"/>
  <c r="AE49" i="1"/>
  <c r="AE48" i="1"/>
  <c r="AE47" i="1"/>
  <c r="AG50" i="1"/>
  <c r="AE50" i="1"/>
  <c r="AF51" i="1"/>
  <c r="AG51" i="1"/>
  <c r="AE51" i="1"/>
  <c r="AG52" i="1"/>
  <c r="AG53" i="1"/>
  <c r="AG55" i="1"/>
  <c r="AG56" i="1"/>
  <c r="AG57" i="1"/>
  <c r="AG58" i="1"/>
  <c r="AG59" i="1"/>
  <c r="AG60" i="1"/>
  <c r="AG61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8" i="1"/>
  <c r="AG79" i="1"/>
  <c r="AG80" i="1"/>
  <c r="AG81" i="1"/>
  <c r="AG82" i="1"/>
  <c r="AG83" i="1"/>
  <c r="AG84" i="1"/>
  <c r="AG86" i="1"/>
  <c r="AG87" i="1"/>
  <c r="AG88" i="1"/>
  <c r="AG89" i="1"/>
  <c r="AF90" i="1"/>
  <c r="AE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90" i="1" s="1"/>
  <c r="AG109" i="1"/>
  <c r="AG110" i="1"/>
  <c r="AE110" i="1"/>
  <c r="AF111" i="1"/>
  <c r="AG111" i="1"/>
  <c r="AE111" i="1"/>
  <c r="AG112" i="1"/>
  <c r="AG113" i="1"/>
  <c r="AG114" i="1"/>
  <c r="AG115" i="1"/>
  <c r="AG116" i="1"/>
  <c r="AG117" i="1"/>
  <c r="AG118" i="1"/>
  <c r="AG119" i="1"/>
  <c r="AG120" i="1"/>
  <c r="AG121" i="1"/>
  <c r="AG122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R121" i="1"/>
  <c r="R122" i="1"/>
  <c r="R118" i="1"/>
  <c r="R119" i="1"/>
  <c r="R120" i="1"/>
  <c r="R117" i="1"/>
  <c r="R113" i="1"/>
  <c r="R111" i="1" s="1"/>
  <c r="R114" i="1"/>
  <c r="R115" i="1"/>
  <c r="R116" i="1"/>
  <c r="R112" i="1"/>
  <c r="P112" i="1"/>
  <c r="Q111" i="1"/>
  <c r="R108" i="1"/>
  <c r="R109" i="1"/>
  <c r="R110" i="1"/>
  <c r="R105" i="1"/>
  <c r="R106" i="1"/>
  <c r="R107" i="1"/>
  <c r="R102" i="1"/>
  <c r="R103" i="1"/>
  <c r="R104" i="1"/>
  <c r="R98" i="1"/>
  <c r="R99" i="1"/>
  <c r="R100" i="1"/>
  <c r="R101" i="1"/>
  <c r="R92" i="1"/>
  <c r="R93" i="1"/>
  <c r="R94" i="1"/>
  <c r="R95" i="1"/>
  <c r="R96" i="1"/>
  <c r="R97" i="1"/>
  <c r="R91" i="1"/>
  <c r="Q90" i="1"/>
  <c r="P90" i="1"/>
  <c r="R86" i="1"/>
  <c r="R87" i="1"/>
  <c r="R89" i="1"/>
  <c r="R83" i="1"/>
  <c r="R84" i="1"/>
  <c r="R85" i="1"/>
  <c r="R79" i="1"/>
  <c r="R80" i="1"/>
  <c r="R81" i="1"/>
  <c r="R76" i="1"/>
  <c r="R77" i="1"/>
  <c r="R78" i="1"/>
  <c r="R73" i="1"/>
  <c r="R74" i="1"/>
  <c r="R75" i="1"/>
  <c r="R70" i="1"/>
  <c r="R71" i="1"/>
  <c r="R72" i="1"/>
  <c r="R64" i="1"/>
  <c r="R65" i="1"/>
  <c r="R67" i="1"/>
  <c r="R68" i="1"/>
  <c r="R69" i="1"/>
  <c r="R61" i="1"/>
  <c r="R62" i="1"/>
  <c r="R63" i="1"/>
  <c r="R58" i="1"/>
  <c r="R59" i="1"/>
  <c r="R60" i="1"/>
  <c r="R56" i="1"/>
  <c r="R57" i="1"/>
  <c r="R53" i="1"/>
  <c r="R54" i="1"/>
  <c r="R52" i="1"/>
  <c r="P52" i="1"/>
  <c r="Q51" i="1"/>
  <c r="P51" i="1"/>
  <c r="R50" i="1"/>
  <c r="P50" i="1"/>
  <c r="Q49" i="1"/>
  <c r="R49" i="1"/>
  <c r="P49" i="1"/>
  <c r="P48" i="1"/>
  <c r="P47" i="1"/>
  <c r="R46" i="1"/>
  <c r="R45" i="1" s="1"/>
  <c r="P46" i="1"/>
  <c r="Q45" i="1"/>
  <c r="P45" i="1"/>
  <c r="R44" i="1"/>
  <c r="P44" i="1"/>
  <c r="R43" i="1"/>
  <c r="R42" i="1" s="1"/>
  <c r="Q42" i="1"/>
  <c r="P42" i="1"/>
  <c r="R41" i="1"/>
  <c r="P41" i="1"/>
  <c r="R40" i="1"/>
  <c r="P40" i="1"/>
  <c r="R38" i="1"/>
  <c r="R39" i="1"/>
  <c r="R37" i="1"/>
  <c r="P38" i="1"/>
  <c r="P37" i="1"/>
  <c r="Q36" i="1"/>
  <c r="R36" i="1"/>
  <c r="P36" i="1"/>
  <c r="R32" i="1"/>
  <c r="R28" i="1" s="1"/>
  <c r="R33" i="1"/>
  <c r="R34" i="1"/>
  <c r="R35" i="1"/>
  <c r="P33" i="1"/>
  <c r="R30" i="1"/>
  <c r="R31" i="1"/>
  <c r="R29" i="1"/>
  <c r="P30" i="1"/>
  <c r="P29" i="1"/>
  <c r="Q28" i="1"/>
  <c r="P28" i="1"/>
  <c r="R27" i="1"/>
  <c r="P27" i="1"/>
  <c r="R26" i="1"/>
  <c r="R24" i="1" s="1"/>
  <c r="R25" i="1"/>
  <c r="Q24" i="1"/>
  <c r="P24" i="1"/>
  <c r="R22" i="1"/>
  <c r="R23" i="1"/>
  <c r="R21" i="1"/>
  <c r="R20" i="1" s="1"/>
  <c r="P21" i="1"/>
  <c r="Q20" i="1"/>
  <c r="P20" i="1"/>
  <c r="R19" i="1"/>
  <c r="Q18" i="1"/>
  <c r="R18" i="1"/>
  <c r="P18" i="1"/>
  <c r="R17" i="1"/>
  <c r="Q16" i="1"/>
  <c r="R16" i="1"/>
  <c r="P16" i="1"/>
  <c r="R15" i="1"/>
  <c r="R14" i="1"/>
  <c r="R13" i="1" s="1"/>
  <c r="P14" i="1"/>
  <c r="Q13" i="1"/>
  <c r="P13" i="1"/>
  <c r="P12" i="1"/>
  <c r="AF48" i="1" l="1"/>
  <c r="AF47" i="1" s="1"/>
  <c r="AG48" i="1"/>
  <c r="AG47" i="1" s="1"/>
  <c r="AG123" i="1" s="1"/>
  <c r="AG12" i="1"/>
  <c r="AF123" i="1"/>
  <c r="R90" i="1"/>
  <c r="Q48" i="1"/>
  <c r="Q47" i="1" s="1"/>
  <c r="Q123" i="1" s="1"/>
  <c r="R51" i="1"/>
  <c r="R48" i="1" s="1"/>
  <c r="R47" i="1" s="1"/>
  <c r="R123" i="1" s="1"/>
  <c r="Q12" i="1"/>
  <c r="R12" i="1"/>
  <c r="AD76" i="1"/>
  <c r="O76" i="1"/>
  <c r="AE76" i="1" l="1"/>
  <c r="AE75" i="1"/>
  <c r="AE74" i="1"/>
  <c r="AE73" i="1"/>
  <c r="AE57" i="1"/>
  <c r="P76" i="1"/>
  <c r="P75" i="1"/>
  <c r="P74" i="1"/>
  <c r="P73" i="1"/>
  <c r="P57" i="1"/>
  <c r="AD111" i="1" l="1"/>
  <c r="AD90" i="1"/>
  <c r="AD51" i="1"/>
  <c r="AD49" i="1"/>
  <c r="AD45" i="1"/>
  <c r="AD42" i="1"/>
  <c r="AD36" i="1"/>
  <c r="AD28" i="1"/>
  <c r="AD24" i="1"/>
  <c r="AD20" i="1"/>
  <c r="AD18" i="1"/>
  <c r="AD16" i="1"/>
  <c r="AD13" i="1"/>
  <c r="O111" i="1"/>
  <c r="O90" i="1"/>
  <c r="O51" i="1"/>
  <c r="O49" i="1"/>
  <c r="O45" i="1"/>
  <c r="O42" i="1"/>
  <c r="O36" i="1"/>
  <c r="O28" i="1"/>
  <c r="O24" i="1"/>
  <c r="O20" i="1"/>
  <c r="O18" i="1"/>
  <c r="O16" i="1"/>
  <c r="O13" i="1"/>
  <c r="AD48" i="1" l="1"/>
  <c r="AD47" i="1" s="1"/>
  <c r="AD12" i="1"/>
  <c r="O48" i="1"/>
  <c r="O47" i="1" s="1"/>
  <c r="O12" i="1"/>
  <c r="AB111" i="1"/>
  <c r="M111" i="1"/>
  <c r="AC122" i="1"/>
  <c r="AE122" i="1" s="1"/>
  <c r="AA122" i="1"/>
  <c r="N122" i="1"/>
  <c r="P122" i="1" s="1"/>
  <c r="L122" i="1"/>
  <c r="O123" i="1" l="1"/>
  <c r="AB90" i="1"/>
  <c r="AC59" i="1"/>
  <c r="AE59" i="1" s="1"/>
  <c r="AC70" i="1"/>
  <c r="AE70" i="1" s="1"/>
  <c r="AB51" i="1"/>
  <c r="AB49" i="1"/>
  <c r="AB45" i="1"/>
  <c r="AB42" i="1"/>
  <c r="AB36" i="1"/>
  <c r="AC32" i="1"/>
  <c r="AE32" i="1" s="1"/>
  <c r="AA33" i="1"/>
  <c r="AC33" i="1" s="1"/>
  <c r="AE33" i="1" s="1"/>
  <c r="AB28" i="1"/>
  <c r="AB24" i="1"/>
  <c r="AB20" i="1"/>
  <c r="AB18" i="1"/>
  <c r="AB16" i="1"/>
  <c r="AB13" i="1"/>
  <c r="M90" i="1"/>
  <c r="N70" i="1"/>
  <c r="P70" i="1" s="1"/>
  <c r="N59" i="1"/>
  <c r="P59" i="1" s="1"/>
  <c r="M51" i="1"/>
  <c r="M49" i="1"/>
  <c r="M48" i="1" s="1"/>
  <c r="M47" i="1" s="1"/>
  <c r="M45" i="1"/>
  <c r="M36" i="1"/>
  <c r="N32" i="1"/>
  <c r="L33" i="1"/>
  <c r="N33" i="1" s="1"/>
  <c r="M28" i="1"/>
  <c r="M24" i="1"/>
  <c r="M20" i="1"/>
  <c r="M18" i="1"/>
  <c r="M16" i="1"/>
  <c r="M13" i="1"/>
  <c r="P32" i="1" l="1"/>
  <c r="AB48" i="1"/>
  <c r="AB47" i="1" s="1"/>
  <c r="AB12" i="1"/>
  <c r="M12" i="1"/>
  <c r="M123" i="1" s="1"/>
  <c r="K28" i="1"/>
  <c r="Z111" i="1" l="1"/>
  <c r="Z90" i="1"/>
  <c r="Z51" i="1"/>
  <c r="Z49" i="1"/>
  <c r="Z45" i="1"/>
  <c r="Z42" i="1"/>
  <c r="Z36" i="1"/>
  <c r="Z28" i="1"/>
  <c r="Z24" i="1"/>
  <c r="Z20" i="1"/>
  <c r="Z18" i="1"/>
  <c r="Z16" i="1"/>
  <c r="Z13" i="1"/>
  <c r="K111" i="1"/>
  <c r="K90" i="1"/>
  <c r="K51" i="1"/>
  <c r="K49" i="1"/>
  <c r="K45" i="1"/>
  <c r="K36" i="1"/>
  <c r="K24" i="1"/>
  <c r="K20" i="1"/>
  <c r="K18" i="1"/>
  <c r="K16" i="1"/>
  <c r="K13" i="1"/>
  <c r="Z48" i="1" l="1"/>
  <c r="Z47" i="1" s="1"/>
  <c r="Z12" i="1"/>
  <c r="K48" i="1"/>
  <c r="K47" i="1" s="1"/>
  <c r="K12" i="1"/>
  <c r="J53" i="1"/>
  <c r="L53" i="1" s="1"/>
  <c r="N53" i="1" s="1"/>
  <c r="P53" i="1" s="1"/>
  <c r="K123" i="1" l="1"/>
  <c r="X111" i="1"/>
  <c r="X90" i="1"/>
  <c r="AH90" i="1"/>
  <c r="Y59" i="1"/>
  <c r="Y70" i="1"/>
  <c r="Y86" i="1"/>
  <c r="AA86" i="1" s="1"/>
  <c r="AC86" i="1" s="1"/>
  <c r="AE86" i="1" s="1"/>
  <c r="X51" i="1"/>
  <c r="X49" i="1"/>
  <c r="X45" i="1"/>
  <c r="X42" i="1"/>
  <c r="X36" i="1"/>
  <c r="X28" i="1"/>
  <c r="X24" i="1"/>
  <c r="X20" i="1"/>
  <c r="X18" i="1"/>
  <c r="X16" i="1"/>
  <c r="X13" i="1"/>
  <c r="I111" i="1"/>
  <c r="I90" i="1"/>
  <c r="J59" i="1"/>
  <c r="J70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X48" i="1"/>
  <c r="X47" i="1" s="1"/>
  <c r="X12" i="1"/>
  <c r="I12" i="1"/>
  <c r="S111" i="1"/>
  <c r="T111" i="1"/>
  <c r="V111" i="1"/>
  <c r="G111" i="1"/>
  <c r="I123" i="1" l="1"/>
  <c r="V90" i="1"/>
  <c r="U52" i="1"/>
  <c r="V51" i="1"/>
  <c r="V49" i="1"/>
  <c r="V45" i="1"/>
  <c r="U44" i="1"/>
  <c r="W44" i="1" s="1"/>
  <c r="Y44" i="1" s="1"/>
  <c r="AA44" i="1" s="1"/>
  <c r="AC44" i="1" s="1"/>
  <c r="V42" i="1"/>
  <c r="U41" i="1"/>
  <c r="W41" i="1" s="1"/>
  <c r="Y41" i="1" s="1"/>
  <c r="AA41" i="1" s="1"/>
  <c r="AC41" i="1" s="1"/>
  <c r="U40" i="1"/>
  <c r="W40" i="1" s="1"/>
  <c r="Y40" i="1" s="1"/>
  <c r="AA40" i="1" s="1"/>
  <c r="AC40" i="1" s="1"/>
  <c r="U39" i="1"/>
  <c r="W39" i="1" s="1"/>
  <c r="Y39" i="1" s="1"/>
  <c r="AA39" i="1" s="1"/>
  <c r="AC39" i="1" s="1"/>
  <c r="AE39" i="1" s="1"/>
  <c r="U38" i="1"/>
  <c r="W38" i="1" s="1"/>
  <c r="Y38" i="1" s="1"/>
  <c r="AA38" i="1" s="1"/>
  <c r="U37" i="1"/>
  <c r="W37" i="1" s="1"/>
  <c r="Y37" i="1" s="1"/>
  <c r="AA37" i="1" s="1"/>
  <c r="AC37" i="1" s="1"/>
  <c r="V36" i="1"/>
  <c r="U35" i="1"/>
  <c r="W35" i="1" s="1"/>
  <c r="Y35" i="1" s="1"/>
  <c r="AA35" i="1" s="1"/>
  <c r="AC35" i="1" s="1"/>
  <c r="U34" i="1"/>
  <c r="W34" i="1" s="1"/>
  <c r="Y34" i="1" s="1"/>
  <c r="AA34" i="1" s="1"/>
  <c r="AC34" i="1" s="1"/>
  <c r="AE34" i="1" s="1"/>
  <c r="U32" i="1"/>
  <c r="W32" i="1" s="1"/>
  <c r="Y32" i="1" s="1"/>
  <c r="U31" i="1"/>
  <c r="W31" i="1" s="1"/>
  <c r="Y31" i="1" s="1"/>
  <c r="AA31" i="1" s="1"/>
  <c r="AC31" i="1" s="1"/>
  <c r="AE31" i="1" s="1"/>
  <c r="U30" i="1"/>
  <c r="W30" i="1" s="1"/>
  <c r="Y30" i="1" s="1"/>
  <c r="AA30" i="1" s="1"/>
  <c r="AC30" i="1" s="1"/>
  <c r="AE30" i="1" s="1"/>
  <c r="U29" i="1"/>
  <c r="W29" i="1" s="1"/>
  <c r="Y29" i="1" s="1"/>
  <c r="AA29" i="1" s="1"/>
  <c r="AC29" i="1" s="1"/>
  <c r="V28" i="1"/>
  <c r="U27" i="1"/>
  <c r="W27" i="1" s="1"/>
  <c r="Y27" i="1" s="1"/>
  <c r="AA27" i="1" s="1"/>
  <c r="AC27" i="1" s="1"/>
  <c r="U26" i="1"/>
  <c r="W26" i="1" s="1"/>
  <c r="Y26" i="1" s="1"/>
  <c r="AA26" i="1" s="1"/>
  <c r="AC26" i="1" s="1"/>
  <c r="U25" i="1"/>
  <c r="W25" i="1" s="1"/>
  <c r="Y25" i="1" s="1"/>
  <c r="V24" i="1"/>
  <c r="U23" i="1"/>
  <c r="W23" i="1" s="1"/>
  <c r="Y23" i="1" s="1"/>
  <c r="AA23" i="1" s="1"/>
  <c r="AC23" i="1" s="1"/>
  <c r="AE23" i="1" s="1"/>
  <c r="U22" i="1"/>
  <c r="W22" i="1" s="1"/>
  <c r="Y22" i="1" s="1"/>
  <c r="U21" i="1"/>
  <c r="W21" i="1" s="1"/>
  <c r="Y21" i="1" s="1"/>
  <c r="AA21" i="1" s="1"/>
  <c r="AC21" i="1" s="1"/>
  <c r="V20" i="1"/>
  <c r="U19" i="1"/>
  <c r="W19" i="1" s="1"/>
  <c r="Y19" i="1" s="1"/>
  <c r="AA19" i="1" s="1"/>
  <c r="V18" i="1"/>
  <c r="U17" i="1"/>
  <c r="U16" i="1" s="1"/>
  <c r="V16" i="1"/>
  <c r="U15" i="1"/>
  <c r="W15" i="1" s="1"/>
  <c r="Y15" i="1" s="1"/>
  <c r="AA15" i="1" s="1"/>
  <c r="AC15" i="1" s="1"/>
  <c r="AE15" i="1" s="1"/>
  <c r="U14" i="1"/>
  <c r="W14" i="1" s="1"/>
  <c r="Y14" i="1" s="1"/>
  <c r="AA14" i="1" s="1"/>
  <c r="AC14" i="1" s="1"/>
  <c r="V13" i="1"/>
  <c r="G90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F43" i="1"/>
  <c r="F42" i="1" s="1"/>
  <c r="G42" i="1"/>
  <c r="F41" i="1"/>
  <c r="H41" i="1" s="1"/>
  <c r="J41" i="1" s="1"/>
  <c r="L41" i="1" s="1"/>
  <c r="N41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P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P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P31" i="1" s="1"/>
  <c r="F30" i="1"/>
  <c r="H30" i="1" s="1"/>
  <c r="J30" i="1" s="1"/>
  <c r="L30" i="1" s="1"/>
  <c r="N30" i="1" s="1"/>
  <c r="F29" i="1"/>
  <c r="H29" i="1" s="1"/>
  <c r="G28" i="1"/>
  <c r="F27" i="1"/>
  <c r="H27" i="1" s="1"/>
  <c r="J27" i="1" s="1"/>
  <c r="L27" i="1" s="1"/>
  <c r="N27" i="1" s="1"/>
  <c r="F26" i="1"/>
  <c r="H26" i="1" s="1"/>
  <c r="J26" i="1" s="1"/>
  <c r="L26" i="1" s="1"/>
  <c r="N26" i="1" s="1"/>
  <c r="P26" i="1" s="1"/>
  <c r="F25" i="1"/>
  <c r="H25" i="1" s="1"/>
  <c r="G24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P15" i="1" s="1"/>
  <c r="F14" i="1"/>
  <c r="H14" i="1" s="1"/>
  <c r="G13" i="1"/>
  <c r="AE29" i="1" l="1"/>
  <c r="AC28" i="1"/>
  <c r="AE13" i="1"/>
  <c r="AC13" i="1"/>
  <c r="P22" i="1"/>
  <c r="P34" i="1"/>
  <c r="AA13" i="1"/>
  <c r="AA18" i="1"/>
  <c r="AC19" i="1"/>
  <c r="AA28" i="1"/>
  <c r="AC38" i="1"/>
  <c r="AE38" i="1" s="1"/>
  <c r="AA36" i="1"/>
  <c r="N38" i="1"/>
  <c r="Y13" i="1"/>
  <c r="Y18" i="1"/>
  <c r="Y36" i="1"/>
  <c r="AA25" i="1"/>
  <c r="Y24" i="1"/>
  <c r="Y20" i="1"/>
  <c r="AA22" i="1"/>
  <c r="Y28" i="1"/>
  <c r="J21" i="1"/>
  <c r="L21" i="1" s="1"/>
  <c r="N21" i="1" s="1"/>
  <c r="H20" i="1"/>
  <c r="J25" i="1"/>
  <c r="H24" i="1"/>
  <c r="J50" i="1"/>
  <c r="L50" i="1" s="1"/>
  <c r="H49" i="1"/>
  <c r="W20" i="1"/>
  <c r="J14" i="1"/>
  <c r="L14" i="1" s="1"/>
  <c r="N14" i="1" s="1"/>
  <c r="H13" i="1"/>
  <c r="J37" i="1"/>
  <c r="L37" i="1" s="1"/>
  <c r="N37" i="1" s="1"/>
  <c r="H36" i="1"/>
  <c r="W18" i="1"/>
  <c r="J29" i="1"/>
  <c r="L29" i="1" s="1"/>
  <c r="H28" i="1"/>
  <c r="W36" i="1"/>
  <c r="W24" i="1"/>
  <c r="W28" i="1"/>
  <c r="W13" i="1"/>
  <c r="F49" i="1"/>
  <c r="U20" i="1"/>
  <c r="F13" i="1"/>
  <c r="U24" i="1"/>
  <c r="U28" i="1"/>
  <c r="H43" i="1"/>
  <c r="U13" i="1"/>
  <c r="U18" i="1"/>
  <c r="F36" i="1"/>
  <c r="W17" i="1"/>
  <c r="Y17" i="1" s="1"/>
  <c r="AA17" i="1" s="1"/>
  <c r="V48" i="1"/>
  <c r="V47" i="1" s="1"/>
  <c r="F20" i="1"/>
  <c r="F24" i="1"/>
  <c r="U36" i="1"/>
  <c r="W52" i="1"/>
  <c r="F28" i="1"/>
  <c r="V12" i="1"/>
  <c r="G48" i="1"/>
  <c r="G47" i="1" s="1"/>
  <c r="G12" i="1"/>
  <c r="T89" i="1"/>
  <c r="E89" i="1"/>
  <c r="AC36" i="1" l="1"/>
  <c r="N13" i="1"/>
  <c r="AE19" i="1"/>
  <c r="AC18" i="1"/>
  <c r="N36" i="1"/>
  <c r="N20" i="1"/>
  <c r="AA16" i="1"/>
  <c r="AC17" i="1"/>
  <c r="L13" i="1"/>
  <c r="AA24" i="1"/>
  <c r="AC25" i="1"/>
  <c r="L20" i="1"/>
  <c r="L36" i="1"/>
  <c r="L49" i="1"/>
  <c r="N50" i="1"/>
  <c r="L28" i="1"/>
  <c r="N29" i="1"/>
  <c r="AC22" i="1"/>
  <c r="AA20" i="1"/>
  <c r="J49" i="1"/>
  <c r="Y16" i="1"/>
  <c r="J28" i="1"/>
  <c r="Y52" i="1"/>
  <c r="AA52" i="1" s="1"/>
  <c r="AC52" i="1" s="1"/>
  <c r="W16" i="1"/>
  <c r="J43" i="1"/>
  <c r="L43" i="1" s="1"/>
  <c r="N43" i="1" s="1"/>
  <c r="P43" i="1" s="1"/>
  <c r="H42" i="1"/>
  <c r="J36" i="1"/>
  <c r="L25" i="1"/>
  <c r="N25" i="1" s="1"/>
  <c r="J24" i="1"/>
  <c r="J13" i="1"/>
  <c r="J20" i="1"/>
  <c r="G123" i="1"/>
  <c r="E111" i="1"/>
  <c r="D111" i="1"/>
  <c r="E90" i="1"/>
  <c r="S90" i="1"/>
  <c r="T90" i="1"/>
  <c r="D90" i="1"/>
  <c r="T51" i="1"/>
  <c r="E51" i="1"/>
  <c r="U87" i="1"/>
  <c r="W87" i="1" s="1"/>
  <c r="Y87" i="1" s="1"/>
  <c r="AA87" i="1" s="1"/>
  <c r="AC87" i="1" s="1"/>
  <c r="AE87" i="1" s="1"/>
  <c r="F87" i="1"/>
  <c r="H87" i="1" s="1"/>
  <c r="J87" i="1" s="1"/>
  <c r="L87" i="1" s="1"/>
  <c r="N87" i="1" s="1"/>
  <c r="P87" i="1" s="1"/>
  <c r="U68" i="1"/>
  <c r="W68" i="1" s="1"/>
  <c r="Y68" i="1" s="1"/>
  <c r="AA68" i="1" s="1"/>
  <c r="AC68" i="1" s="1"/>
  <c r="AE68" i="1" s="1"/>
  <c r="F68" i="1"/>
  <c r="H68" i="1" s="1"/>
  <c r="J68" i="1" s="1"/>
  <c r="L68" i="1" s="1"/>
  <c r="N68" i="1" s="1"/>
  <c r="P68" i="1" s="1"/>
  <c r="U67" i="1"/>
  <c r="W67" i="1" s="1"/>
  <c r="Y67" i="1" s="1"/>
  <c r="AA67" i="1" s="1"/>
  <c r="AC67" i="1" s="1"/>
  <c r="AE67" i="1" s="1"/>
  <c r="F67" i="1"/>
  <c r="H67" i="1" s="1"/>
  <c r="J67" i="1" s="1"/>
  <c r="L67" i="1" s="1"/>
  <c r="N67" i="1" s="1"/>
  <c r="P67" i="1" s="1"/>
  <c r="AE52" i="1" l="1"/>
  <c r="N49" i="1"/>
  <c r="AE25" i="1"/>
  <c r="AC24" i="1"/>
  <c r="AE22" i="1"/>
  <c r="AC20" i="1"/>
  <c r="N28" i="1"/>
  <c r="P25" i="1"/>
  <c r="N24" i="1"/>
  <c r="AC16" i="1"/>
  <c r="AE17" i="1"/>
  <c r="L24" i="1"/>
  <c r="J42" i="1"/>
  <c r="L42" i="1" s="1"/>
  <c r="N42" i="1" s="1"/>
  <c r="U107" i="1"/>
  <c r="W107" i="1" s="1"/>
  <c r="Y107" i="1" s="1"/>
  <c r="AA107" i="1" s="1"/>
  <c r="AC107" i="1" s="1"/>
  <c r="AE107" i="1" s="1"/>
  <c r="U108" i="1"/>
  <c r="W108" i="1" s="1"/>
  <c r="Y108" i="1" s="1"/>
  <c r="AA108" i="1" s="1"/>
  <c r="AC108" i="1" s="1"/>
  <c r="AE108" i="1" s="1"/>
  <c r="F107" i="1"/>
  <c r="H107" i="1" s="1"/>
  <c r="J107" i="1" s="1"/>
  <c r="L107" i="1" s="1"/>
  <c r="N107" i="1" s="1"/>
  <c r="P107" i="1" s="1"/>
  <c r="F108" i="1"/>
  <c r="H108" i="1" s="1"/>
  <c r="J108" i="1" s="1"/>
  <c r="L108" i="1" s="1"/>
  <c r="N108" i="1" s="1"/>
  <c r="P108" i="1" s="1"/>
  <c r="U106" i="1"/>
  <c r="W106" i="1" s="1"/>
  <c r="Y106" i="1" s="1"/>
  <c r="AA106" i="1" s="1"/>
  <c r="AC106" i="1" s="1"/>
  <c r="AE106" i="1" s="1"/>
  <c r="F106" i="1"/>
  <c r="H106" i="1" s="1"/>
  <c r="J106" i="1" s="1"/>
  <c r="L106" i="1" s="1"/>
  <c r="N106" i="1" s="1"/>
  <c r="P106" i="1" s="1"/>
  <c r="U55" i="1"/>
  <c r="W55" i="1" s="1"/>
  <c r="Y55" i="1" s="1"/>
  <c r="AA55" i="1" s="1"/>
  <c r="AC55" i="1" s="1"/>
  <c r="AE55" i="1" s="1"/>
  <c r="U120" i="1" l="1"/>
  <c r="W120" i="1" s="1"/>
  <c r="Y120" i="1" s="1"/>
  <c r="AA120" i="1" s="1"/>
  <c r="AC120" i="1" s="1"/>
  <c r="AE120" i="1" s="1"/>
  <c r="F120" i="1"/>
  <c r="H120" i="1" s="1"/>
  <c r="J120" i="1" s="1"/>
  <c r="L120" i="1" s="1"/>
  <c r="N120" i="1" s="1"/>
  <c r="P120" i="1" s="1"/>
  <c r="U88" i="1"/>
  <c r="W88" i="1" s="1"/>
  <c r="Y88" i="1" s="1"/>
  <c r="AA88" i="1" s="1"/>
  <c r="AC88" i="1" s="1"/>
  <c r="AE88" i="1" s="1"/>
  <c r="U89" i="1" l="1"/>
  <c r="W89" i="1" s="1"/>
  <c r="Y89" i="1" s="1"/>
  <c r="AA89" i="1" s="1"/>
  <c r="AC89" i="1" s="1"/>
  <c r="AE89" i="1" s="1"/>
  <c r="F89" i="1"/>
  <c r="H89" i="1" s="1"/>
  <c r="J89" i="1" s="1"/>
  <c r="L89" i="1" s="1"/>
  <c r="N89" i="1" s="1"/>
  <c r="P89" i="1" s="1"/>
  <c r="U121" i="1" l="1"/>
  <c r="W121" i="1" s="1"/>
  <c r="Y121" i="1" s="1"/>
  <c r="AA121" i="1" s="1"/>
  <c r="AC121" i="1" s="1"/>
  <c r="AE121" i="1" s="1"/>
  <c r="F121" i="1"/>
  <c r="H121" i="1" s="1"/>
  <c r="J121" i="1" s="1"/>
  <c r="L121" i="1" s="1"/>
  <c r="N121" i="1" s="1"/>
  <c r="P121" i="1" s="1"/>
  <c r="U119" i="1"/>
  <c r="W119" i="1" s="1"/>
  <c r="Y119" i="1" s="1"/>
  <c r="AA119" i="1" s="1"/>
  <c r="AC119" i="1" s="1"/>
  <c r="AE119" i="1" s="1"/>
  <c r="F119" i="1"/>
  <c r="H119" i="1" s="1"/>
  <c r="J119" i="1" s="1"/>
  <c r="L119" i="1" s="1"/>
  <c r="N119" i="1" s="1"/>
  <c r="P119" i="1" s="1"/>
  <c r="U118" i="1"/>
  <c r="W118" i="1" s="1"/>
  <c r="Y118" i="1" s="1"/>
  <c r="AA118" i="1" s="1"/>
  <c r="AC118" i="1" s="1"/>
  <c r="AE118" i="1" s="1"/>
  <c r="F118" i="1"/>
  <c r="H118" i="1" s="1"/>
  <c r="J118" i="1" s="1"/>
  <c r="L118" i="1" s="1"/>
  <c r="N118" i="1" s="1"/>
  <c r="P118" i="1" s="1"/>
  <c r="U117" i="1"/>
  <c r="W117" i="1" s="1"/>
  <c r="Y117" i="1" s="1"/>
  <c r="AA117" i="1" s="1"/>
  <c r="AC117" i="1" s="1"/>
  <c r="AE117" i="1" s="1"/>
  <c r="F117" i="1"/>
  <c r="H117" i="1" s="1"/>
  <c r="J117" i="1" s="1"/>
  <c r="L117" i="1" s="1"/>
  <c r="N117" i="1" s="1"/>
  <c r="P117" i="1" s="1"/>
  <c r="U116" i="1"/>
  <c r="W116" i="1" s="1"/>
  <c r="Y116" i="1" s="1"/>
  <c r="AA116" i="1" s="1"/>
  <c r="AC116" i="1" s="1"/>
  <c r="AE116" i="1" s="1"/>
  <c r="F116" i="1"/>
  <c r="H116" i="1" s="1"/>
  <c r="J116" i="1" s="1"/>
  <c r="L116" i="1" s="1"/>
  <c r="N116" i="1" s="1"/>
  <c r="P116" i="1" s="1"/>
  <c r="U115" i="1"/>
  <c r="W115" i="1" s="1"/>
  <c r="Y115" i="1" s="1"/>
  <c r="AA115" i="1" s="1"/>
  <c r="AC115" i="1" s="1"/>
  <c r="AE115" i="1" s="1"/>
  <c r="F115" i="1"/>
  <c r="H115" i="1" s="1"/>
  <c r="J115" i="1" s="1"/>
  <c r="L115" i="1" s="1"/>
  <c r="N115" i="1" s="1"/>
  <c r="P115" i="1" s="1"/>
  <c r="U82" i="1"/>
  <c r="W82" i="1" s="1"/>
  <c r="Y82" i="1" s="1"/>
  <c r="AA82" i="1" s="1"/>
  <c r="AC82" i="1" s="1"/>
  <c r="AE82" i="1" s="1"/>
  <c r="U63" i="1" l="1"/>
  <c r="W63" i="1" s="1"/>
  <c r="Y63" i="1" s="1"/>
  <c r="AA63" i="1" s="1"/>
  <c r="AC63" i="1" s="1"/>
  <c r="AE63" i="1" s="1"/>
  <c r="F63" i="1"/>
  <c r="H63" i="1" s="1"/>
  <c r="J63" i="1" s="1"/>
  <c r="L63" i="1" s="1"/>
  <c r="F62" i="1"/>
  <c r="H62" i="1" s="1"/>
  <c r="J62" i="1" s="1"/>
  <c r="L62" i="1" s="1"/>
  <c r="N62" i="1" s="1"/>
  <c r="P62" i="1" s="1"/>
  <c r="U60" i="1"/>
  <c r="W60" i="1" s="1"/>
  <c r="Y60" i="1" s="1"/>
  <c r="AA60" i="1" s="1"/>
  <c r="AC60" i="1" s="1"/>
  <c r="AE60" i="1" s="1"/>
  <c r="F60" i="1"/>
  <c r="H60" i="1" s="1"/>
  <c r="J60" i="1" s="1"/>
  <c r="L60" i="1" s="1"/>
  <c r="N60" i="1" s="1"/>
  <c r="P60" i="1" s="1"/>
  <c r="N63" i="1" l="1"/>
  <c r="P63" i="1" s="1"/>
  <c r="U69" i="1"/>
  <c r="W69" i="1" s="1"/>
  <c r="Y69" i="1" s="1"/>
  <c r="AA69" i="1" s="1"/>
  <c r="AC69" i="1" s="1"/>
  <c r="AE69" i="1" s="1"/>
  <c r="F69" i="1"/>
  <c r="H69" i="1" s="1"/>
  <c r="J69" i="1" s="1"/>
  <c r="L69" i="1" s="1"/>
  <c r="N69" i="1" s="1"/>
  <c r="P69" i="1" s="1"/>
  <c r="T13" i="1" l="1"/>
  <c r="T16" i="1"/>
  <c r="T18" i="1"/>
  <c r="T20" i="1"/>
  <c r="T24" i="1"/>
  <c r="T28" i="1"/>
  <c r="T36" i="1"/>
  <c r="T42" i="1"/>
  <c r="U43" i="1"/>
  <c r="T45" i="1"/>
  <c r="U46" i="1"/>
  <c r="W46" i="1" s="1"/>
  <c r="T49" i="1"/>
  <c r="U50" i="1"/>
  <c r="W50" i="1" s="1"/>
  <c r="U53" i="1"/>
  <c r="U56" i="1"/>
  <c r="W56" i="1" s="1"/>
  <c r="Y56" i="1" s="1"/>
  <c r="AA56" i="1" s="1"/>
  <c r="AC56" i="1" s="1"/>
  <c r="AE56" i="1" s="1"/>
  <c r="U58" i="1"/>
  <c r="W58" i="1" s="1"/>
  <c r="Y58" i="1" s="1"/>
  <c r="AA58" i="1" s="1"/>
  <c r="AC58" i="1" s="1"/>
  <c r="AE58" i="1" s="1"/>
  <c r="U61" i="1"/>
  <c r="W61" i="1" s="1"/>
  <c r="Y61" i="1" s="1"/>
  <c r="AA61" i="1" s="1"/>
  <c r="AC61" i="1" s="1"/>
  <c r="AE61" i="1" s="1"/>
  <c r="U64" i="1"/>
  <c r="W64" i="1" s="1"/>
  <c r="Y64" i="1" s="1"/>
  <c r="AA64" i="1" s="1"/>
  <c r="AC64" i="1" s="1"/>
  <c r="AE64" i="1" s="1"/>
  <c r="U65" i="1"/>
  <c r="W65" i="1" s="1"/>
  <c r="Y65" i="1" s="1"/>
  <c r="AA65" i="1" s="1"/>
  <c r="AC65" i="1" s="1"/>
  <c r="AE65" i="1" s="1"/>
  <c r="U66" i="1"/>
  <c r="W66" i="1" s="1"/>
  <c r="Y66" i="1" s="1"/>
  <c r="AA66" i="1" s="1"/>
  <c r="AC66" i="1" s="1"/>
  <c r="AE66" i="1" s="1"/>
  <c r="U70" i="1"/>
  <c r="U71" i="1"/>
  <c r="W71" i="1" s="1"/>
  <c r="Y71" i="1" s="1"/>
  <c r="AA71" i="1" s="1"/>
  <c r="AC71" i="1" s="1"/>
  <c r="AE71" i="1" s="1"/>
  <c r="U72" i="1"/>
  <c r="W72" i="1" s="1"/>
  <c r="Y72" i="1" s="1"/>
  <c r="AA72" i="1" s="1"/>
  <c r="AC72" i="1" s="1"/>
  <c r="AE72" i="1" s="1"/>
  <c r="U78" i="1"/>
  <c r="W78" i="1" s="1"/>
  <c r="Y78" i="1" s="1"/>
  <c r="AA78" i="1" s="1"/>
  <c r="AC78" i="1" s="1"/>
  <c r="AE78" i="1" s="1"/>
  <c r="U79" i="1"/>
  <c r="W79" i="1" s="1"/>
  <c r="Y79" i="1" s="1"/>
  <c r="AA79" i="1" s="1"/>
  <c r="AC79" i="1" s="1"/>
  <c r="AE79" i="1" s="1"/>
  <c r="U80" i="1"/>
  <c r="W80" i="1" s="1"/>
  <c r="Y80" i="1" s="1"/>
  <c r="AA80" i="1" s="1"/>
  <c r="AC80" i="1" s="1"/>
  <c r="AE80" i="1" s="1"/>
  <c r="U81" i="1"/>
  <c r="W81" i="1" s="1"/>
  <c r="Y81" i="1" s="1"/>
  <c r="AA81" i="1" s="1"/>
  <c r="AC81" i="1" s="1"/>
  <c r="AE81" i="1" s="1"/>
  <c r="U84" i="1"/>
  <c r="W84" i="1" s="1"/>
  <c r="Y84" i="1" s="1"/>
  <c r="AA84" i="1" s="1"/>
  <c r="AC84" i="1" s="1"/>
  <c r="AE84" i="1" s="1"/>
  <c r="U85" i="1"/>
  <c r="U91" i="1"/>
  <c r="W91" i="1" s="1"/>
  <c r="Y91" i="1" s="1"/>
  <c r="AA91" i="1" s="1"/>
  <c r="U92" i="1"/>
  <c r="W92" i="1" s="1"/>
  <c r="Y92" i="1" s="1"/>
  <c r="AA92" i="1" s="1"/>
  <c r="AC92" i="1" s="1"/>
  <c r="AE92" i="1" s="1"/>
  <c r="U93" i="1"/>
  <c r="W93" i="1" s="1"/>
  <c r="Y93" i="1" s="1"/>
  <c r="AA93" i="1" s="1"/>
  <c r="AC93" i="1" s="1"/>
  <c r="AE93" i="1" s="1"/>
  <c r="U94" i="1"/>
  <c r="W94" i="1" s="1"/>
  <c r="Y94" i="1" s="1"/>
  <c r="AA94" i="1" s="1"/>
  <c r="AC94" i="1" s="1"/>
  <c r="AE94" i="1" s="1"/>
  <c r="U95" i="1"/>
  <c r="W95" i="1" s="1"/>
  <c r="Y95" i="1" s="1"/>
  <c r="AA95" i="1" s="1"/>
  <c r="AC95" i="1" s="1"/>
  <c r="AE95" i="1" s="1"/>
  <c r="U96" i="1"/>
  <c r="W96" i="1" s="1"/>
  <c r="Y96" i="1" s="1"/>
  <c r="AA96" i="1" s="1"/>
  <c r="AC96" i="1" s="1"/>
  <c r="AE96" i="1" s="1"/>
  <c r="U97" i="1"/>
  <c r="W97" i="1" s="1"/>
  <c r="Y97" i="1" s="1"/>
  <c r="AA97" i="1" s="1"/>
  <c r="AC97" i="1" s="1"/>
  <c r="AE97" i="1" s="1"/>
  <c r="U98" i="1"/>
  <c r="W98" i="1" s="1"/>
  <c r="Y98" i="1" s="1"/>
  <c r="AA98" i="1" s="1"/>
  <c r="AC98" i="1" s="1"/>
  <c r="AE98" i="1" s="1"/>
  <c r="U99" i="1"/>
  <c r="W99" i="1" s="1"/>
  <c r="Y99" i="1" s="1"/>
  <c r="AA99" i="1" s="1"/>
  <c r="AC99" i="1" s="1"/>
  <c r="AE99" i="1" s="1"/>
  <c r="U100" i="1"/>
  <c r="W100" i="1" s="1"/>
  <c r="Y100" i="1" s="1"/>
  <c r="AA100" i="1" s="1"/>
  <c r="AC100" i="1" s="1"/>
  <c r="AE100" i="1" s="1"/>
  <c r="U101" i="1"/>
  <c r="W101" i="1" s="1"/>
  <c r="Y101" i="1" s="1"/>
  <c r="AA101" i="1" s="1"/>
  <c r="AC101" i="1" s="1"/>
  <c r="AE101" i="1" s="1"/>
  <c r="U102" i="1"/>
  <c r="W102" i="1" s="1"/>
  <c r="Y102" i="1" s="1"/>
  <c r="AA102" i="1" s="1"/>
  <c r="AC102" i="1" s="1"/>
  <c r="AE102" i="1" s="1"/>
  <c r="U103" i="1"/>
  <c r="W103" i="1" s="1"/>
  <c r="Y103" i="1" s="1"/>
  <c r="AA103" i="1" s="1"/>
  <c r="AC103" i="1" s="1"/>
  <c r="AE103" i="1" s="1"/>
  <c r="U104" i="1"/>
  <c r="W104" i="1" s="1"/>
  <c r="Y104" i="1" s="1"/>
  <c r="AA104" i="1" s="1"/>
  <c r="AC104" i="1" s="1"/>
  <c r="AE104" i="1" s="1"/>
  <c r="U105" i="1"/>
  <c r="W105" i="1" s="1"/>
  <c r="Y105" i="1" s="1"/>
  <c r="AA105" i="1" s="1"/>
  <c r="AC105" i="1" s="1"/>
  <c r="AE105" i="1" s="1"/>
  <c r="U109" i="1"/>
  <c r="W109" i="1" s="1"/>
  <c r="Y109" i="1" s="1"/>
  <c r="AA109" i="1" s="1"/>
  <c r="AC109" i="1" s="1"/>
  <c r="AE109" i="1" s="1"/>
  <c r="U110" i="1"/>
  <c r="W110" i="1" s="1"/>
  <c r="Y110" i="1" s="1"/>
  <c r="AA110" i="1" s="1"/>
  <c r="AC110" i="1" s="1"/>
  <c r="U112" i="1"/>
  <c r="W112" i="1" s="1"/>
  <c r="U113" i="1"/>
  <c r="W113" i="1" s="1"/>
  <c r="Y113" i="1" s="1"/>
  <c r="AA113" i="1" s="1"/>
  <c r="AC113" i="1" s="1"/>
  <c r="AE113" i="1" s="1"/>
  <c r="U114" i="1"/>
  <c r="W114" i="1" s="1"/>
  <c r="Y114" i="1" s="1"/>
  <c r="AA114" i="1" s="1"/>
  <c r="AC114" i="1" s="1"/>
  <c r="AE114" i="1" s="1"/>
  <c r="F113" i="1"/>
  <c r="H113" i="1" s="1"/>
  <c r="J113" i="1" s="1"/>
  <c r="L113" i="1" s="1"/>
  <c r="N113" i="1" s="1"/>
  <c r="P113" i="1" s="1"/>
  <c r="F114" i="1"/>
  <c r="H114" i="1" s="1"/>
  <c r="J114" i="1" s="1"/>
  <c r="L114" i="1" s="1"/>
  <c r="N114" i="1" s="1"/>
  <c r="P114" i="1" s="1"/>
  <c r="F112" i="1"/>
  <c r="F92" i="1"/>
  <c r="H92" i="1" s="1"/>
  <c r="J92" i="1" s="1"/>
  <c r="L92" i="1" s="1"/>
  <c r="F93" i="1"/>
  <c r="H93" i="1" s="1"/>
  <c r="J93" i="1" s="1"/>
  <c r="L93" i="1" s="1"/>
  <c r="N93" i="1" s="1"/>
  <c r="P93" i="1" s="1"/>
  <c r="F94" i="1"/>
  <c r="H94" i="1" s="1"/>
  <c r="J94" i="1" s="1"/>
  <c r="L94" i="1" s="1"/>
  <c r="N94" i="1" s="1"/>
  <c r="P94" i="1" s="1"/>
  <c r="F95" i="1"/>
  <c r="H95" i="1" s="1"/>
  <c r="J95" i="1" s="1"/>
  <c r="L95" i="1" s="1"/>
  <c r="N95" i="1" s="1"/>
  <c r="P95" i="1" s="1"/>
  <c r="F96" i="1"/>
  <c r="H96" i="1" s="1"/>
  <c r="J96" i="1" s="1"/>
  <c r="L96" i="1" s="1"/>
  <c r="N96" i="1" s="1"/>
  <c r="P96" i="1" s="1"/>
  <c r="F97" i="1"/>
  <c r="H97" i="1" s="1"/>
  <c r="J97" i="1" s="1"/>
  <c r="L97" i="1" s="1"/>
  <c r="N97" i="1" s="1"/>
  <c r="P97" i="1" s="1"/>
  <c r="F98" i="1"/>
  <c r="H98" i="1" s="1"/>
  <c r="J98" i="1" s="1"/>
  <c r="L98" i="1" s="1"/>
  <c r="N98" i="1" s="1"/>
  <c r="P98" i="1" s="1"/>
  <c r="F99" i="1"/>
  <c r="H99" i="1" s="1"/>
  <c r="J99" i="1" s="1"/>
  <c r="L99" i="1" s="1"/>
  <c r="N99" i="1" s="1"/>
  <c r="P99" i="1" s="1"/>
  <c r="F100" i="1"/>
  <c r="H100" i="1" s="1"/>
  <c r="J100" i="1" s="1"/>
  <c r="L100" i="1" s="1"/>
  <c r="N100" i="1" s="1"/>
  <c r="P100" i="1" s="1"/>
  <c r="F101" i="1"/>
  <c r="H101" i="1" s="1"/>
  <c r="J101" i="1" s="1"/>
  <c r="L101" i="1" s="1"/>
  <c r="N101" i="1" s="1"/>
  <c r="P101" i="1" s="1"/>
  <c r="F102" i="1"/>
  <c r="H102" i="1" s="1"/>
  <c r="J102" i="1" s="1"/>
  <c r="L102" i="1" s="1"/>
  <c r="N102" i="1" s="1"/>
  <c r="P102" i="1" s="1"/>
  <c r="F103" i="1"/>
  <c r="H103" i="1" s="1"/>
  <c r="J103" i="1" s="1"/>
  <c r="L103" i="1" s="1"/>
  <c r="N103" i="1" s="1"/>
  <c r="P103" i="1" s="1"/>
  <c r="F104" i="1"/>
  <c r="H104" i="1" s="1"/>
  <c r="J104" i="1" s="1"/>
  <c r="L104" i="1" s="1"/>
  <c r="N104" i="1" s="1"/>
  <c r="P104" i="1" s="1"/>
  <c r="F105" i="1"/>
  <c r="H105" i="1" s="1"/>
  <c r="J105" i="1" s="1"/>
  <c r="L105" i="1" s="1"/>
  <c r="N105" i="1" s="1"/>
  <c r="P105" i="1" s="1"/>
  <c r="F109" i="1"/>
  <c r="H109" i="1" s="1"/>
  <c r="J109" i="1" s="1"/>
  <c r="L109" i="1" s="1"/>
  <c r="N109" i="1" s="1"/>
  <c r="P109" i="1" s="1"/>
  <c r="F110" i="1"/>
  <c r="H110" i="1" s="1"/>
  <c r="J110" i="1" s="1"/>
  <c r="L110" i="1" s="1"/>
  <c r="N110" i="1" s="1"/>
  <c r="P110" i="1" s="1"/>
  <c r="F91" i="1"/>
  <c r="F54" i="1"/>
  <c r="F56" i="1"/>
  <c r="H56" i="1" s="1"/>
  <c r="J56" i="1" s="1"/>
  <c r="L56" i="1" s="1"/>
  <c r="N56" i="1" s="1"/>
  <c r="P56" i="1" s="1"/>
  <c r="F58" i="1"/>
  <c r="H58" i="1" s="1"/>
  <c r="J58" i="1" s="1"/>
  <c r="L58" i="1" s="1"/>
  <c r="N58" i="1" s="1"/>
  <c r="P58" i="1" s="1"/>
  <c r="F59" i="1"/>
  <c r="F61" i="1"/>
  <c r="H61" i="1" s="1"/>
  <c r="J61" i="1" s="1"/>
  <c r="L61" i="1" s="1"/>
  <c r="N61" i="1" s="1"/>
  <c r="P61" i="1" s="1"/>
  <c r="F64" i="1"/>
  <c r="H64" i="1" s="1"/>
  <c r="J64" i="1" s="1"/>
  <c r="L64" i="1" s="1"/>
  <c r="F65" i="1"/>
  <c r="H65" i="1" s="1"/>
  <c r="J65" i="1" s="1"/>
  <c r="L65" i="1" s="1"/>
  <c r="N65" i="1" s="1"/>
  <c r="P65" i="1" s="1"/>
  <c r="F70" i="1"/>
  <c r="F71" i="1"/>
  <c r="H71" i="1" s="1"/>
  <c r="J71" i="1" s="1"/>
  <c r="L71" i="1" s="1"/>
  <c r="N71" i="1" s="1"/>
  <c r="P71" i="1" s="1"/>
  <c r="F72" i="1"/>
  <c r="H72" i="1" s="1"/>
  <c r="J72" i="1" s="1"/>
  <c r="L72" i="1" s="1"/>
  <c r="N72" i="1" s="1"/>
  <c r="P72" i="1" s="1"/>
  <c r="F77" i="1"/>
  <c r="H77" i="1" s="1"/>
  <c r="J77" i="1" s="1"/>
  <c r="L77" i="1" s="1"/>
  <c r="N77" i="1" s="1"/>
  <c r="P77" i="1" s="1"/>
  <c r="F78" i="1"/>
  <c r="H78" i="1" s="1"/>
  <c r="J78" i="1" s="1"/>
  <c r="L78" i="1" s="1"/>
  <c r="N78" i="1" s="1"/>
  <c r="P78" i="1" s="1"/>
  <c r="F79" i="1"/>
  <c r="H79" i="1" s="1"/>
  <c r="J79" i="1" s="1"/>
  <c r="L79" i="1" s="1"/>
  <c r="N79" i="1" s="1"/>
  <c r="P79" i="1" s="1"/>
  <c r="F80" i="1"/>
  <c r="H80" i="1" s="1"/>
  <c r="J80" i="1" s="1"/>
  <c r="L80" i="1" s="1"/>
  <c r="N80" i="1" s="1"/>
  <c r="P80" i="1" s="1"/>
  <c r="F81" i="1"/>
  <c r="H81" i="1" s="1"/>
  <c r="J81" i="1" s="1"/>
  <c r="L81" i="1" s="1"/>
  <c r="N81" i="1" s="1"/>
  <c r="P81" i="1" s="1"/>
  <c r="F84" i="1"/>
  <c r="H84" i="1" s="1"/>
  <c r="J84" i="1" s="1"/>
  <c r="L84" i="1" s="1"/>
  <c r="N84" i="1" s="1"/>
  <c r="P84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AC91" i="1" l="1"/>
  <c r="AA90" i="1"/>
  <c r="N92" i="1"/>
  <c r="P92" i="1" s="1"/>
  <c r="N64" i="1"/>
  <c r="P64" i="1" s="1"/>
  <c r="H45" i="1"/>
  <c r="J46" i="1"/>
  <c r="L46" i="1" s="1"/>
  <c r="W111" i="1"/>
  <c r="Y112" i="1"/>
  <c r="W45" i="1"/>
  <c r="Y46" i="1"/>
  <c r="Y90" i="1"/>
  <c r="W49" i="1"/>
  <c r="Y50" i="1"/>
  <c r="AA50" i="1" s="1"/>
  <c r="F111" i="1"/>
  <c r="H112" i="1"/>
  <c r="U111" i="1"/>
  <c r="U45" i="1"/>
  <c r="F18" i="1"/>
  <c r="H19" i="1"/>
  <c r="F16" i="1"/>
  <c r="H17" i="1"/>
  <c r="F45" i="1"/>
  <c r="E12" i="1"/>
  <c r="H54" i="1"/>
  <c r="J54" i="1" s="1"/>
  <c r="L54" i="1" s="1"/>
  <c r="N54" i="1" s="1"/>
  <c r="U90" i="1"/>
  <c r="W90" i="1"/>
  <c r="W53" i="1"/>
  <c r="F90" i="1"/>
  <c r="H91" i="1"/>
  <c r="U49" i="1"/>
  <c r="U42" i="1"/>
  <c r="W43" i="1"/>
  <c r="T12" i="1"/>
  <c r="T48" i="1"/>
  <c r="T47" i="1" s="1"/>
  <c r="E48" i="1"/>
  <c r="E47" i="1" s="1"/>
  <c r="D85" i="1"/>
  <c r="F85" i="1" s="1"/>
  <c r="H85" i="1" s="1"/>
  <c r="J85" i="1" s="1"/>
  <c r="L85" i="1" s="1"/>
  <c r="N85" i="1" s="1"/>
  <c r="P85" i="1" s="1"/>
  <c r="AE91" i="1" l="1"/>
  <c r="AC90" i="1"/>
  <c r="P54" i="1"/>
  <c r="L45" i="1"/>
  <c r="N46" i="1"/>
  <c r="AC50" i="1"/>
  <c r="AA49" i="1"/>
  <c r="AA46" i="1"/>
  <c r="Y45" i="1"/>
  <c r="Y49" i="1"/>
  <c r="Y111" i="1"/>
  <c r="AA112" i="1"/>
  <c r="J19" i="1"/>
  <c r="L19" i="1" s="1"/>
  <c r="N19" i="1" s="1"/>
  <c r="H18" i="1"/>
  <c r="H111" i="1"/>
  <c r="J112" i="1"/>
  <c r="L112" i="1" s="1"/>
  <c r="Y53" i="1"/>
  <c r="AA53" i="1" s="1"/>
  <c r="J45" i="1"/>
  <c r="Y43" i="1"/>
  <c r="AA43" i="1" s="1"/>
  <c r="W42" i="1"/>
  <c r="W12" i="1" s="1"/>
  <c r="J91" i="1"/>
  <c r="L91" i="1" s="1"/>
  <c r="H90" i="1"/>
  <c r="J17" i="1"/>
  <c r="L17" i="1" s="1"/>
  <c r="H16" i="1"/>
  <c r="H12" i="1" s="1"/>
  <c r="U12" i="1"/>
  <c r="E123" i="1"/>
  <c r="F12" i="1"/>
  <c r="S49" i="1"/>
  <c r="D49" i="1"/>
  <c r="AC49" i="1" l="1"/>
  <c r="N18" i="1"/>
  <c r="P19" i="1"/>
  <c r="N45" i="1"/>
  <c r="N112" i="1"/>
  <c r="L111" i="1"/>
  <c r="AC112" i="1"/>
  <c r="AA111" i="1"/>
  <c r="N91" i="1"/>
  <c r="L90" i="1"/>
  <c r="L18" i="1"/>
  <c r="AC46" i="1"/>
  <c r="AA45" i="1"/>
  <c r="L16" i="1"/>
  <c r="N17" i="1"/>
  <c r="AA42" i="1"/>
  <c r="AA12" i="1" s="1"/>
  <c r="AC43" i="1"/>
  <c r="AC53" i="1"/>
  <c r="J111" i="1"/>
  <c r="Y42" i="1"/>
  <c r="Y12" i="1" s="1"/>
  <c r="J90" i="1"/>
  <c r="J16" i="1"/>
  <c r="J18" i="1"/>
  <c r="S42" i="1"/>
  <c r="S28" i="1"/>
  <c r="AC42" i="1" l="1"/>
  <c r="N90" i="1"/>
  <c r="P91" i="1"/>
  <c r="P111" i="1"/>
  <c r="N111" i="1"/>
  <c r="N16" i="1"/>
  <c r="N12" i="1" s="1"/>
  <c r="P17" i="1"/>
  <c r="AE112" i="1"/>
  <c r="AC111" i="1"/>
  <c r="AC45" i="1"/>
  <c r="AE53" i="1"/>
  <c r="L12" i="1"/>
  <c r="J12" i="1"/>
  <c r="D86" i="1"/>
  <c r="F86" i="1" s="1"/>
  <c r="H86" i="1" s="1"/>
  <c r="AE12" i="1" l="1"/>
  <c r="AC12" i="1"/>
  <c r="J86" i="1"/>
  <c r="L86" i="1" s="1"/>
  <c r="N86" i="1" s="1"/>
  <c r="P86" i="1" s="1"/>
  <c r="S83" i="1"/>
  <c r="S51" i="1" s="1"/>
  <c r="D83" i="1"/>
  <c r="D51" i="1" s="1"/>
  <c r="F83" i="1" l="1"/>
  <c r="S48" i="1"/>
  <c r="S47" i="1" s="1"/>
  <c r="U83" i="1"/>
  <c r="W83" i="1" l="1"/>
  <c r="U51" i="1"/>
  <c r="U48" i="1" s="1"/>
  <c r="U47" i="1" s="1"/>
  <c r="H83" i="1"/>
  <c r="F51" i="1"/>
  <c r="F48" i="1" s="1"/>
  <c r="F47" i="1" s="1"/>
  <c r="F123" i="1" s="1"/>
  <c r="S45" i="1"/>
  <c r="S36" i="1"/>
  <c r="S24" i="1"/>
  <c r="S20" i="1"/>
  <c r="S18" i="1"/>
  <c r="S16" i="1"/>
  <c r="S13" i="1"/>
  <c r="J83" i="1" l="1"/>
  <c r="H51" i="1"/>
  <c r="H48" i="1" s="1"/>
  <c r="H47" i="1" s="1"/>
  <c r="H123" i="1" s="1"/>
  <c r="Y83" i="1"/>
  <c r="W51" i="1"/>
  <c r="W48" i="1" s="1"/>
  <c r="W47" i="1" s="1"/>
  <c r="D12" i="1"/>
  <c r="S12" i="1"/>
  <c r="D48" i="1"/>
  <c r="D47" i="1" s="1"/>
  <c r="AA83" i="1" l="1"/>
  <c r="Y51" i="1"/>
  <c r="Y48" i="1" s="1"/>
  <c r="Y47" i="1" s="1"/>
  <c r="L83" i="1"/>
  <c r="J51" i="1"/>
  <c r="J48" i="1" s="1"/>
  <c r="J47" i="1" s="1"/>
  <c r="J123" i="1" s="1"/>
  <c r="D123" i="1"/>
  <c r="AC83" i="1" l="1"/>
  <c r="AA51" i="1"/>
  <c r="AA48" i="1" s="1"/>
  <c r="AA47" i="1" s="1"/>
  <c r="N83" i="1"/>
  <c r="L51" i="1"/>
  <c r="L48" i="1" s="1"/>
  <c r="L47" i="1" s="1"/>
  <c r="L123" i="1" s="1"/>
  <c r="P83" i="1" l="1"/>
  <c r="P123" i="1" s="1"/>
  <c r="N51" i="1"/>
  <c r="N48" i="1" s="1"/>
  <c r="N47" i="1" s="1"/>
  <c r="N123" i="1" s="1"/>
  <c r="AE83" i="1"/>
  <c r="AE123" i="1" s="1"/>
  <c r="AC51" i="1"/>
  <c r="AC48" i="1" s="1"/>
  <c r="AC47" i="1" s="1"/>
</calcChain>
</file>

<file path=xl/sharedStrings.xml><?xml version="1.0" encoding="utf-8"?>
<sst xmlns="http://schemas.openxmlformats.org/spreadsheetml/2006/main" count="263" uniqueCount="245">
  <si>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</si>
  <si>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</si>
  <si>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</si>
  <si>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</si>
  <si>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</si>
  <si>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</si>
  <si>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</si>
  <si>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</si>
  <si>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</si>
  <si>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</si>
  <si>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</si>
  <si>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</si>
  <si>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</si>
  <si>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</si>
  <si>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</si>
  <si>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</si>
  <si>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</si>
  <si>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</si>
  <si>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</si>
  <si>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</si>
  <si>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</si>
  <si>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</si>
  <si>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</si>
  <si>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</si>
  <si>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</si>
  <si>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</si>
  <si>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</si>
  <si>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</si>
  <si>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</si>
  <si>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</si>
  <si>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</si>
  <si>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</si>
  <si>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</si>
  <si>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</si>
  <si>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</si>
  <si>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</si>
  <si>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</si>
  <si>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</si>
  <si>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</si>
  <si>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</si>
  <si>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</si>
  <si>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</si>
  <si>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</si>
  <si>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</si>
  <si>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</si>
  <si>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</si>
  <si>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</si>
  <si>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</si>
  <si>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</si>
  <si>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</si>
  <si>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</si>
  <si>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</si>
  <si>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</si>
  <si>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</si>
  <si>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</si>
  <si>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</si>
  <si>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</si>
  <si>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</si>
  <si>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</si>
  <si>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</si>
  <si>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</si>
  <si>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</si>
  <si>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</si>
  <si>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</si>
  <si>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</si>
  <si>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</si>
  <si>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</si>
  <si>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</si>
  <si>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</si>
  <si>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</si>
  <si>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</si>
  <si>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</si>
  <si>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</si>
  <si>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</si>
  <si>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</si>
  <si>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</si>
  <si>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</si>
  <si>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</si>
  <si>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</si>
  <si>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</si>
  <si>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</si>
  <si>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</si>
  <si>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</si>
  <si>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</si>
  <si>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</si>
  <si>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</si>
  <si>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</si>
  <si>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</si>
  <si>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</si>
  <si>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</si>
  <si>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</si>
  <si>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</si>
  <si>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</si>
  <si>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</si>
  <si>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</si>
  <si>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</si>
  <si>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</si>
  <si>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</si>
  <si>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</si>
  <si>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</si>
  <si>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</si>
  <si>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</si>
  <si>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</si>
  <si>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</si>
  <si>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</si>
  <si>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</si>
  <si>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</si>
  <si>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</si>
  <si>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</si>
  <si>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</si>
  <si>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</si>
  <si>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</si>
  <si>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</si>
  <si>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</si>
  <si>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</si>
  <si>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</si>
  <si>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</si>
  <si>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</si>
  <si>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</si>
  <si>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</si>
  <si>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</si>
  <si>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</si>
  <si>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</si>
  <si>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</si>
  <si>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</si>
  <si>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</si>
  <si>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</si>
  <si>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</si>
  <si>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</si>
  <si>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</si>
  <si>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</si>
  <si>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</si>
  <si>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</si>
  <si>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</si>
  <si>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</si>
  <si>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</si>
  <si>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</si>
  <si>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</si>
  <si>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</si>
  <si>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</si>
  <si>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</si>
  <si>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</si>
  <si>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</si>
  <si>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</si>
  <si>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</si>
  <si>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</si>
  <si>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</si>
  <si>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</si>
  <si>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</si>
  <si>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</si>
  <si>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</si>
  <si>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</si>
  <si>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</si>
  <si>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</si>
  <si>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</si>
  <si>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</si>
  <si>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</si>
  <si>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</si>
  <si>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</si>
  <si>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</si>
  <si>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</si>
  <si>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</si>
  <si>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</si>
  <si>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</si>
  <si>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</si>
  <si>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</si>
  <si>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</si>
  <si>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</si>
  <si>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</si>
  <si>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</si>
  <si>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</si>
  <si>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</si>
  <si>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</si>
  <si>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</si>
  <si>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</si>
  <si>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</si>
  <si>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</si>
  <si>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</si>
  <si>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</si>
  <si>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</si>
  <si>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</si>
  <si>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</si>
  <si>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</si>
  <si>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</si>
  <si>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</si>
  <si>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</si>
  <si>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</si>
  <si>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</si>
  <si>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</si>
  <si>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</si>
  <si>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</si>
  <si>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</si>
  <si>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</si>
  <si>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</si>
  <si>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</si>
  <si>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</si>
  <si>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</si>
  <si>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</si>
  <si>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</si>
  <si>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</si>
  <si>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</si>
  <si>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</si>
  <si>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</si>
  <si>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</si>
  <si>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</si>
  <si>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</si>
  <si>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</si>
  <si>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</si>
  <si>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</si>
  <si>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</si>
  <si>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</si>
  <si>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</si>
  <si>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</si>
  <si>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</si>
  <si>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</si>
  <si>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</si>
  <si>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</si>
  <si>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</si>
  <si>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</si>
  <si>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</si>
  <si>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</si>
  <si>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</si>
  <si>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</si>
  <si>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</si>
  <si>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</si>
  <si>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</si>
  <si>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</si>
  <si>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</si>
  <si>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</si>
  <si>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Уточнение сентября</t>
  </si>
  <si>
    <t>Уточнение
 сентября</t>
  </si>
  <si>
    <t>Субсидии бюджетам субъектов Российской Федерации на 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</si>
  <si>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000 2 02 25084 02 0000 150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</si>
  <si>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</si>
  <si>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</si>
  <si>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</si>
  <si>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</si>
  <si>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</si>
  <si>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</si>
  <si>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</si>
  <si>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000 2 02 25519 02 0000 150</t>
  </si>
  <si>
    <t>Субсидия бюджетам субъектов Российской Федерации на поддержку отрасли культуры</t>
  </si>
  <si>
    <t>Уточнение 
ноября</t>
  </si>
  <si>
    <t>Приложение 2</t>
  </si>
  <si>
    <t>от 25.11.2019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</si>
</sst>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6"/>
  <sheetViews>
    <sheetView tabSelected="1" view="pageBreakPreview" zoomScaleNormal="100" zoomScaleSheetLayoutView="100" workbookViewId="0">
      <selection activeCell="R7" sqref="R7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5" width="20.42578125" style="5" hidden="1" customWidth="1"/>
    <col min="16" max="17" width="20.7109375" style="5" hidden="1" customWidth="1"/>
    <col min="18" max="18" width="20.7109375" style="5" customWidth="1"/>
    <col min="19" max="21" width="20.7109375" style="5" hidden="1" customWidth="1"/>
    <col min="22" max="22" width="20.28515625" style="5" hidden="1" customWidth="1"/>
    <col min="23" max="32" width="20.7109375" style="5" hidden="1" customWidth="1"/>
    <col min="33" max="33" width="20.7109375" style="5" customWidth="1"/>
    <col min="34" max="34" width="1.42578125" style="5" customWidth="1"/>
    <col min="35" max="35" width="9.140625" style="5"/>
    <col min="36" max="37" width="12.7109375" style="5" bestFit="1" customWidth="1"/>
    <col min="38" max="38" width="13.5703125" style="5" bestFit="1" customWidth="1"/>
    <col min="39" max="16384" width="9.140625" style="5"/>
  </cols>
  <sheetData>
    <row r="1" spans="1:33" ht="17.25" customHeight="1" x14ac:dyDescent="0.3"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8"/>
      <c r="W1" s="27"/>
      <c r="X1" s="28"/>
      <c r="Y1" s="39" t="s">
        <v>243</v>
      </c>
      <c r="Z1" s="39"/>
      <c r="AA1" s="39"/>
      <c r="AB1" s="39"/>
      <c r="AC1" s="39"/>
      <c r="AD1" s="39"/>
      <c r="AE1" s="39"/>
      <c r="AF1" s="39"/>
      <c r="AG1" s="39"/>
    </row>
    <row r="2" spans="1:33" ht="18.75" x14ac:dyDescent="0.3">
      <c r="I2" s="23"/>
      <c r="J2" s="39" t="s">
        <v>212</v>
      </c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1:33" ht="21.75" customHeight="1" x14ac:dyDescent="0.3">
      <c r="I3" s="23"/>
      <c r="J3" s="39" t="s">
        <v>244</v>
      </c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</row>
    <row r="4" spans="1:33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</row>
    <row r="5" spans="1:33" ht="18.75" x14ac:dyDescent="0.3">
      <c r="C5" s="26"/>
      <c r="J5" s="27"/>
      <c r="K5" s="27"/>
      <c r="L5" s="27"/>
      <c r="M5" s="27"/>
      <c r="N5" s="27"/>
      <c r="O5" s="27"/>
      <c r="P5" s="27"/>
      <c r="Q5" s="27"/>
      <c r="R5" s="27"/>
      <c r="S5" s="27"/>
      <c r="T5" s="31"/>
      <c r="U5" s="27"/>
      <c r="V5" s="31"/>
      <c r="W5" s="27"/>
      <c r="X5" s="31"/>
      <c r="Y5" s="27"/>
      <c r="Z5" s="31"/>
      <c r="AB5" s="31"/>
      <c r="AD5" s="31"/>
      <c r="AF5" s="34"/>
      <c r="AG5" s="31" t="s">
        <v>213</v>
      </c>
    </row>
    <row r="6" spans="1:33" ht="18.75" x14ac:dyDescent="0.3">
      <c r="C6" s="26"/>
      <c r="J6" s="27"/>
      <c r="K6" s="27"/>
      <c r="L6" s="27"/>
      <c r="M6" s="27"/>
      <c r="N6" s="27"/>
      <c r="O6" s="27"/>
      <c r="P6" s="27"/>
      <c r="Q6" s="27"/>
      <c r="R6" s="27"/>
      <c r="S6" s="27"/>
      <c r="T6" s="31"/>
      <c r="U6" s="27"/>
      <c r="V6" s="31"/>
      <c r="W6" s="27"/>
      <c r="X6" s="31"/>
      <c r="Y6" s="27"/>
      <c r="Z6" s="31"/>
      <c r="AB6" s="31"/>
      <c r="AD6" s="31"/>
      <c r="AF6" s="34"/>
      <c r="AG6" s="31" t="s">
        <v>208</v>
      </c>
    </row>
    <row r="7" spans="1:33" ht="18.75" x14ac:dyDescent="0.3">
      <c r="C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31"/>
      <c r="W7" s="27"/>
      <c r="X7" s="31"/>
      <c r="Y7" s="27"/>
      <c r="Z7" s="31"/>
      <c r="AB7" s="31"/>
      <c r="AD7" s="31"/>
      <c r="AF7" s="34"/>
      <c r="AG7" s="31" t="s">
        <v>209</v>
      </c>
    </row>
    <row r="8" spans="1:33" x14ac:dyDescent="0.25">
      <c r="C8" s="26"/>
    </row>
    <row r="9" spans="1:33" ht="46.5" customHeight="1" x14ac:dyDescent="0.3">
      <c r="B9" s="40" t="s">
        <v>76</v>
      </c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</row>
    <row r="10" spans="1:33" ht="18.75" x14ac:dyDescent="0.3">
      <c r="B10" s="38"/>
      <c r="C10" s="38"/>
      <c r="D10" s="38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3"/>
      <c r="R10" s="3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3"/>
      <c r="AG10" s="33"/>
    </row>
    <row r="11" spans="1:33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210</v>
      </c>
      <c r="H11" s="9" t="s">
        <v>74</v>
      </c>
      <c r="I11" s="9" t="s">
        <v>221</v>
      </c>
      <c r="J11" s="9" t="s">
        <v>74</v>
      </c>
      <c r="K11" s="9" t="s">
        <v>222</v>
      </c>
      <c r="L11" s="9" t="s">
        <v>74</v>
      </c>
      <c r="M11" s="9" t="s">
        <v>225</v>
      </c>
      <c r="N11" s="9" t="s">
        <v>74</v>
      </c>
      <c r="O11" s="9" t="s">
        <v>229</v>
      </c>
      <c r="P11" s="9" t="s">
        <v>74</v>
      </c>
      <c r="Q11" s="9" t="s">
        <v>242</v>
      </c>
      <c r="R11" s="9" t="s">
        <v>74</v>
      </c>
      <c r="S11" s="9" t="s">
        <v>77</v>
      </c>
      <c r="T11" s="9" t="s">
        <v>166</v>
      </c>
      <c r="U11" s="9" t="s">
        <v>77</v>
      </c>
      <c r="V11" s="9" t="s">
        <v>210</v>
      </c>
      <c r="W11" s="9" t="s">
        <v>77</v>
      </c>
      <c r="X11" s="9" t="s">
        <v>221</v>
      </c>
      <c r="Y11" s="9" t="s">
        <v>77</v>
      </c>
      <c r="Z11" s="9" t="s">
        <v>222</v>
      </c>
      <c r="AA11" s="9" t="s">
        <v>77</v>
      </c>
      <c r="AB11" s="9" t="s">
        <v>226</v>
      </c>
      <c r="AC11" s="9" t="s">
        <v>77</v>
      </c>
      <c r="AD11" s="9" t="s">
        <v>230</v>
      </c>
      <c r="AE11" s="9" t="s">
        <v>77</v>
      </c>
      <c r="AF11" s="9" t="s">
        <v>242</v>
      </c>
      <c r="AG11" s="9" t="s">
        <v>77</v>
      </c>
    </row>
    <row r="12" spans="1:33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" si="2">SUM(M13+M16+M18+M20+M24+M27+M28+M36+M40+M41+M42+M44+M45)</f>
        <v>0</v>
      </c>
      <c r="N12" s="11">
        <f>SUM(N13+N16+N18+N20+N24+N27+N28+N36+N40+N41+N42+N44+N45)</f>
        <v>64661552240</v>
      </c>
      <c r="O12" s="11">
        <f t="shared" ref="O12" si="3">SUM(O13+O16+O18+O20+O24+O27+O28+O36+O40+O41+O42+O44+O45)</f>
        <v>0</v>
      </c>
      <c r="P12" s="11">
        <f>SUM(P13+P16+P18+P20+P24+P27+P28+P36+P40+P41+P42+P44+P45)</f>
        <v>64661552240</v>
      </c>
      <c r="Q12" s="11">
        <f t="shared" ref="Q12:R12" si="4">SUM(Q13+Q16+Q18+Q20+Q24+Q27+Q28+Q36+Q40+Q41+Q42+Q44+Q45)</f>
        <v>0</v>
      </c>
      <c r="R12" s="11">
        <f t="shared" si="4"/>
        <v>64661552240</v>
      </c>
      <c r="S12" s="11">
        <f>SUM(S13+S16+S18+S20+S24+S27+S28+S36+S40+S41+S42+S44+S45)</f>
        <v>71957277890</v>
      </c>
      <c r="T12" s="11">
        <f>SUM(T13+T16+T18+T20+T24+T27+T28+T36+T40+T41+T42+T44+T45)</f>
        <v>373947300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" si="6">SUM(X13+X16+X18+X20+X24+X27+X28+X36+X40+X41+X42+X44+X45)</f>
        <v>0</v>
      </c>
      <c r="Y12" s="11">
        <f>SUM(Y13+Y16+Y18+Y20+Y24+Y27+Y28+Y36+Y40+Y41+Y42+Y44+Y45)</f>
        <v>72331225190</v>
      </c>
      <c r="Z12" s="11">
        <f t="shared" ref="Z12" si="7">SUM(Z13+Z16+Z18+Z20+Z24+Z27+Z28+Z36+Z40+Z41+Z42+Z44+Z45)</f>
        <v>0</v>
      </c>
      <c r="AA12" s="11">
        <f>SUM(AA13+AA16+AA18+AA20+AA24+AA27+AA28+AA36+AA40+AA41+AA42+AA44+AA45)</f>
        <v>72331225190</v>
      </c>
      <c r="AB12" s="11">
        <f t="shared" ref="AB12" si="8">SUM(AB13+AB16+AB18+AB20+AB24+AB27+AB28+AB36+AB40+AB41+AB42+AB44+AB45)</f>
        <v>0</v>
      </c>
      <c r="AC12" s="11">
        <f>SUM(AC13+AC16+AC18+AC20+AC24+AC27+AC28+AC36+AC40+AC41+AC42+AC44+AC45)</f>
        <v>72331225190</v>
      </c>
      <c r="AD12" s="11">
        <f t="shared" ref="AD12:AE12" si="9">SUM(AD13+AD16+AD18+AD20+AD24+AD27+AD28+AD36+AD40+AD41+AD42+AD44+AD45)</f>
        <v>0</v>
      </c>
      <c r="AE12" s="11">
        <f t="shared" si="9"/>
        <v>72331225190</v>
      </c>
      <c r="AF12" s="11">
        <f>SUM(AF13+AF16+AF18+AF20+AF24+AF27+AF28+AF36+AF40+AF41+AF42+AF44+AF45)</f>
        <v>0</v>
      </c>
      <c r="AG12" s="11">
        <f t="shared" ref="AG12" si="10">SUM(AG13+AG16+AG18+AG20+AG24+AG27+AG28+AG36+AG40+AG41+AG42+AG44+AG45)</f>
        <v>72331225190</v>
      </c>
    </row>
    <row r="13" spans="1:33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11">E14+E15</f>
        <v>0</v>
      </c>
      <c r="F13" s="11">
        <f>F14+F15</f>
        <v>40452463000</v>
      </c>
      <c r="G13" s="11">
        <f t="shared" ref="G13" si="12">G14+G15</f>
        <v>0</v>
      </c>
      <c r="H13" s="11">
        <f>H14+H15</f>
        <v>40452463000</v>
      </c>
      <c r="I13" s="11">
        <f t="shared" ref="I13" si="13">I14+I15</f>
        <v>0</v>
      </c>
      <c r="J13" s="11">
        <f>J14+J15</f>
        <v>40452463000</v>
      </c>
      <c r="K13" s="11">
        <f t="shared" ref="K13" si="14">K14+K15</f>
        <v>0</v>
      </c>
      <c r="L13" s="11">
        <f>L14+L15</f>
        <v>40452463000</v>
      </c>
      <c r="M13" s="11">
        <f t="shared" ref="M13" si="15">M14+M15</f>
        <v>0</v>
      </c>
      <c r="N13" s="11">
        <f>N14+N15</f>
        <v>40452463000</v>
      </c>
      <c r="O13" s="11">
        <f t="shared" ref="O13" si="16">O14+O15</f>
        <v>0</v>
      </c>
      <c r="P13" s="11">
        <f>P14+P15</f>
        <v>40452463000</v>
      </c>
      <c r="Q13" s="11">
        <f t="shared" ref="Q13:R13" si="17">Q14+Q15</f>
        <v>0</v>
      </c>
      <c r="R13" s="11">
        <f t="shared" si="17"/>
        <v>40452463000</v>
      </c>
      <c r="S13" s="11">
        <f t="shared" ref="S13:T13" si="18">S14+S15</f>
        <v>45588272000</v>
      </c>
      <c r="T13" s="11">
        <f t="shared" si="18"/>
        <v>0</v>
      </c>
      <c r="U13" s="11">
        <f>U14+U15</f>
        <v>45588272000</v>
      </c>
      <c r="V13" s="11">
        <f t="shared" ref="V13" si="19">V14+V15</f>
        <v>0</v>
      </c>
      <c r="W13" s="11">
        <f>W14+W15</f>
        <v>45588272000</v>
      </c>
      <c r="X13" s="11">
        <f t="shared" ref="X13" si="20">X14+X15</f>
        <v>0</v>
      </c>
      <c r="Y13" s="11">
        <f>Y14+Y15</f>
        <v>45588272000</v>
      </c>
      <c r="Z13" s="11">
        <f t="shared" ref="Z13" si="21">Z14+Z15</f>
        <v>0</v>
      </c>
      <c r="AA13" s="11">
        <f>AA14+AA15</f>
        <v>45588272000</v>
      </c>
      <c r="AB13" s="11">
        <f t="shared" ref="AB13" si="22">AB14+AB15</f>
        <v>0</v>
      </c>
      <c r="AC13" s="11">
        <f>AC14+AC15</f>
        <v>45588272000</v>
      </c>
      <c r="AD13" s="11">
        <f t="shared" ref="AD13:AE13" si="23">AD14+AD15</f>
        <v>0</v>
      </c>
      <c r="AE13" s="11">
        <f t="shared" si="23"/>
        <v>45588272000</v>
      </c>
      <c r="AF13" s="11">
        <f t="shared" ref="AF13:AG13" si="24">AF14+AF15</f>
        <v>0</v>
      </c>
      <c r="AG13" s="11">
        <f t="shared" si="24"/>
        <v>45588272000</v>
      </c>
    </row>
    <row r="14" spans="1:33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/>
      <c r="P14" s="13">
        <f>N14+O14</f>
        <v>22155180000</v>
      </c>
      <c r="Q14" s="13"/>
      <c r="R14" s="13">
        <f>P14+Q14</f>
        <v>22155180000</v>
      </c>
      <c r="S14" s="13"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  <c r="Z14" s="13"/>
      <c r="AA14" s="13">
        <f>Y14+Z14</f>
        <v>26010180000</v>
      </c>
      <c r="AB14" s="13"/>
      <c r="AC14" s="13">
        <f>AA14+AB14</f>
        <v>26010180000</v>
      </c>
      <c r="AD14" s="13"/>
      <c r="AE14" s="13">
        <f>AC14+AD14</f>
        <v>26010180000</v>
      </c>
      <c r="AF14" s="13"/>
      <c r="AG14" s="13">
        <f>AE14+AF14</f>
        <v>26010180000</v>
      </c>
    </row>
    <row r="15" spans="1:33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3"/>
      <c r="P15" s="13">
        <f>N15+O15</f>
        <v>18297283000</v>
      </c>
      <c r="Q15" s="13"/>
      <c r="R15" s="13">
        <f>P15+Q15</f>
        <v>18297283000</v>
      </c>
      <c r="S15" s="14">
        <v>19578092000</v>
      </c>
      <c r="T15" s="14"/>
      <c r="U15" s="14">
        <f>S15+T15</f>
        <v>19578092000</v>
      </c>
      <c r="V15" s="14"/>
      <c r="W15" s="14">
        <f>U15+V15</f>
        <v>19578092000</v>
      </c>
      <c r="X15" s="14"/>
      <c r="Y15" s="13">
        <f>W15+X15</f>
        <v>19578092000</v>
      </c>
      <c r="Z15" s="14"/>
      <c r="AA15" s="13">
        <f>Y15+Z15</f>
        <v>19578092000</v>
      </c>
      <c r="AB15" s="13"/>
      <c r="AC15" s="13">
        <f>AA15+AB15</f>
        <v>19578092000</v>
      </c>
      <c r="AD15" s="13"/>
      <c r="AE15" s="13">
        <f>AC15+AD15</f>
        <v>19578092000</v>
      </c>
      <c r="AF15" s="13"/>
      <c r="AG15" s="13">
        <f>AE15+AF15</f>
        <v>19578092000</v>
      </c>
    </row>
    <row r="16" spans="1:33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25">E17</f>
        <v>45989000</v>
      </c>
      <c r="F16" s="11">
        <f>F17</f>
        <v>13534470000</v>
      </c>
      <c r="G16" s="11">
        <f t="shared" ref="G16" si="26">G17</f>
        <v>0</v>
      </c>
      <c r="H16" s="11">
        <f>H17</f>
        <v>13534470000</v>
      </c>
      <c r="I16" s="11">
        <f t="shared" ref="I16" si="27">I17</f>
        <v>0</v>
      </c>
      <c r="J16" s="11">
        <f>J17</f>
        <v>13534470000</v>
      </c>
      <c r="K16" s="11">
        <f t="shared" ref="K16" si="28">K17</f>
        <v>0</v>
      </c>
      <c r="L16" s="11">
        <f>L17</f>
        <v>13534470000</v>
      </c>
      <c r="M16" s="11">
        <f t="shared" ref="M16" si="29">M17</f>
        <v>0</v>
      </c>
      <c r="N16" s="11">
        <f>N17</f>
        <v>13534470000</v>
      </c>
      <c r="O16" s="11">
        <f t="shared" ref="O16" si="30">O17</f>
        <v>0</v>
      </c>
      <c r="P16" s="11">
        <f>P17</f>
        <v>13534470000</v>
      </c>
      <c r="Q16" s="11">
        <f t="shared" ref="Q16:R16" si="31">Q17</f>
        <v>0</v>
      </c>
      <c r="R16" s="11">
        <f t="shared" si="31"/>
        <v>13534470000</v>
      </c>
      <c r="S16" s="11">
        <f t="shared" ref="S16:T16" si="32">S17</f>
        <v>15260892000</v>
      </c>
      <c r="T16" s="11">
        <f t="shared" si="32"/>
        <v>382130000</v>
      </c>
      <c r="U16" s="11">
        <f>U17</f>
        <v>15643022000</v>
      </c>
      <c r="V16" s="11">
        <f t="shared" ref="V16" si="33">V17</f>
        <v>0</v>
      </c>
      <c r="W16" s="11">
        <f>W17</f>
        <v>15643022000</v>
      </c>
      <c r="X16" s="11">
        <f t="shared" ref="X16" si="34">X17</f>
        <v>0</v>
      </c>
      <c r="Y16" s="11">
        <f>Y17</f>
        <v>15643022000</v>
      </c>
      <c r="Z16" s="11">
        <f t="shared" ref="Z16" si="35">Z17</f>
        <v>0</v>
      </c>
      <c r="AA16" s="11">
        <f>AA17</f>
        <v>15643022000</v>
      </c>
      <c r="AB16" s="11">
        <f t="shared" ref="AB16" si="36">AB17</f>
        <v>0</v>
      </c>
      <c r="AC16" s="11">
        <f>AC17</f>
        <v>15643022000</v>
      </c>
      <c r="AD16" s="11">
        <f t="shared" ref="AD16" si="37">AD17</f>
        <v>0</v>
      </c>
      <c r="AE16" s="11">
        <f>AE17</f>
        <v>15643022000</v>
      </c>
      <c r="AF16" s="11">
        <f t="shared" ref="AF16:AG16" si="38">AF17</f>
        <v>0</v>
      </c>
      <c r="AG16" s="11">
        <f t="shared" si="38"/>
        <v>15643022000</v>
      </c>
    </row>
    <row r="17" spans="2:33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/>
      <c r="P17" s="14">
        <f>N17+O17</f>
        <v>13534470000</v>
      </c>
      <c r="Q17" s="14"/>
      <c r="R17" s="14">
        <f>P17+Q17</f>
        <v>13534470000</v>
      </c>
      <c r="S17" s="14">
        <v>15260892000</v>
      </c>
      <c r="T17" s="14">
        <v>382130000</v>
      </c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  <c r="Z17" s="14"/>
      <c r="AA17" s="14">
        <f>Y17+Z17</f>
        <v>15643022000</v>
      </c>
      <c r="AB17" s="14"/>
      <c r="AC17" s="14">
        <f>AA17+AB17</f>
        <v>15643022000</v>
      </c>
      <c r="AD17" s="14"/>
      <c r="AE17" s="14">
        <f>AC17+AD17</f>
        <v>15643022000</v>
      </c>
      <c r="AF17" s="14"/>
      <c r="AG17" s="14">
        <f>AE17+AF17</f>
        <v>15643022000</v>
      </c>
    </row>
    <row r="18" spans="2:33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39">E19</f>
        <v>0</v>
      </c>
      <c r="F18" s="11">
        <f>F19</f>
        <v>2922333000</v>
      </c>
      <c r="G18" s="11">
        <f t="shared" ref="G18" si="40">G19</f>
        <v>0</v>
      </c>
      <c r="H18" s="11">
        <f>H19</f>
        <v>2922333000</v>
      </c>
      <c r="I18" s="11">
        <f t="shared" ref="I18" si="41">I19</f>
        <v>0</v>
      </c>
      <c r="J18" s="11">
        <f>J19</f>
        <v>2922333000</v>
      </c>
      <c r="K18" s="11">
        <f t="shared" ref="K18" si="42">K19</f>
        <v>0</v>
      </c>
      <c r="L18" s="11">
        <f>L19</f>
        <v>2922333000</v>
      </c>
      <c r="M18" s="11">
        <f t="shared" ref="M18" si="43">M19</f>
        <v>0</v>
      </c>
      <c r="N18" s="11">
        <f>N19</f>
        <v>2922333000</v>
      </c>
      <c r="O18" s="11">
        <f t="shared" ref="O18" si="44">O19</f>
        <v>0</v>
      </c>
      <c r="P18" s="11">
        <f>P19</f>
        <v>2922333000</v>
      </c>
      <c r="Q18" s="11">
        <f t="shared" ref="Q18:R18" si="45">Q19</f>
        <v>0</v>
      </c>
      <c r="R18" s="11">
        <f t="shared" si="45"/>
        <v>2922333000</v>
      </c>
      <c r="S18" s="11">
        <f t="shared" ref="S18:T18" si="46">S19</f>
        <v>3050916000</v>
      </c>
      <c r="T18" s="11">
        <f t="shared" si="46"/>
        <v>0</v>
      </c>
      <c r="U18" s="11">
        <f>U19</f>
        <v>3050916000</v>
      </c>
      <c r="V18" s="11">
        <f t="shared" ref="V18" si="47">V19</f>
        <v>0</v>
      </c>
      <c r="W18" s="11">
        <f>W19</f>
        <v>3050916000</v>
      </c>
      <c r="X18" s="11">
        <f t="shared" ref="X18" si="48">X19</f>
        <v>0</v>
      </c>
      <c r="Y18" s="11">
        <f>Y19</f>
        <v>3050916000</v>
      </c>
      <c r="Z18" s="11">
        <f t="shared" ref="Z18" si="49">Z19</f>
        <v>0</v>
      </c>
      <c r="AA18" s="11">
        <f>AA19</f>
        <v>3050916000</v>
      </c>
      <c r="AB18" s="11">
        <f t="shared" ref="AB18" si="50">AB19</f>
        <v>0</v>
      </c>
      <c r="AC18" s="11">
        <f>AC19</f>
        <v>3050916000</v>
      </c>
      <c r="AD18" s="11">
        <f t="shared" ref="AD18" si="51">AD19</f>
        <v>0</v>
      </c>
      <c r="AE18" s="11">
        <f>AE19</f>
        <v>3050916000</v>
      </c>
      <c r="AF18" s="11">
        <f t="shared" ref="AF18:AG18" si="52">AF19</f>
        <v>0</v>
      </c>
      <c r="AG18" s="11">
        <f t="shared" si="52"/>
        <v>3050916000</v>
      </c>
    </row>
    <row r="19" spans="2:33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/>
      <c r="P19" s="14">
        <f>N19+O19</f>
        <v>2922333000</v>
      </c>
      <c r="Q19" s="14"/>
      <c r="R19" s="14">
        <f>P19+Q19</f>
        <v>2922333000</v>
      </c>
      <c r="S19" s="14"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  <c r="Z19" s="14"/>
      <c r="AA19" s="14">
        <f>Y19+Z19</f>
        <v>3050916000</v>
      </c>
      <c r="AB19" s="14"/>
      <c r="AC19" s="14">
        <f>AA19+AB19</f>
        <v>3050916000</v>
      </c>
      <c r="AD19" s="14"/>
      <c r="AE19" s="14">
        <f>AC19+AD19</f>
        <v>3050916000</v>
      </c>
      <c r="AF19" s="14"/>
      <c r="AG19" s="14">
        <f>AE19+AF19</f>
        <v>3050916000</v>
      </c>
    </row>
    <row r="20" spans="2:33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53">SUM(E21:E23)</f>
        <v>-23500000</v>
      </c>
      <c r="F20" s="11">
        <f>SUM(F21:F23)</f>
        <v>6825940000</v>
      </c>
      <c r="G20" s="11">
        <f t="shared" ref="G20" si="54">SUM(G21:G23)</f>
        <v>0</v>
      </c>
      <c r="H20" s="11">
        <f>SUM(H21:H23)</f>
        <v>6825940000</v>
      </c>
      <c r="I20" s="11">
        <f t="shared" ref="I20" si="55">SUM(I21:I23)</f>
        <v>0</v>
      </c>
      <c r="J20" s="11">
        <f>SUM(J21:J23)</f>
        <v>6825940000</v>
      </c>
      <c r="K20" s="11">
        <f t="shared" ref="K20" si="56">SUM(K21:K23)</f>
        <v>0</v>
      </c>
      <c r="L20" s="11">
        <f>SUM(L21:L23)</f>
        <v>6825940000</v>
      </c>
      <c r="M20" s="11">
        <f t="shared" ref="M20" si="57">SUM(M21:M23)</f>
        <v>0</v>
      </c>
      <c r="N20" s="11">
        <f>SUM(N21:N23)</f>
        <v>6825940000</v>
      </c>
      <c r="O20" s="11">
        <f t="shared" ref="O20" si="58">SUM(O21:O23)</f>
        <v>0</v>
      </c>
      <c r="P20" s="11">
        <f>SUM(P21:P23)</f>
        <v>6825940000</v>
      </c>
      <c r="Q20" s="11">
        <f t="shared" ref="Q20:R20" si="59">SUM(Q21:Q23)</f>
        <v>0</v>
      </c>
      <c r="R20" s="11">
        <f t="shared" si="59"/>
        <v>6825940000</v>
      </c>
      <c r="S20" s="11">
        <f t="shared" ref="S20:T20" si="60">SUM(S21:S23)</f>
        <v>7128340000</v>
      </c>
      <c r="T20" s="11">
        <f t="shared" si="60"/>
        <v>-23500000</v>
      </c>
      <c r="U20" s="11">
        <f>SUM(U21:U23)</f>
        <v>7104840000</v>
      </c>
      <c r="V20" s="11">
        <f t="shared" ref="V20" si="61">SUM(V21:V23)</f>
        <v>0</v>
      </c>
      <c r="W20" s="11">
        <f>SUM(W21:W23)</f>
        <v>7104840000</v>
      </c>
      <c r="X20" s="11">
        <f t="shared" ref="X20" si="62">SUM(X21:X23)</f>
        <v>0</v>
      </c>
      <c r="Y20" s="11">
        <f>SUM(Y21:Y23)</f>
        <v>7104840000</v>
      </c>
      <c r="Z20" s="11">
        <f t="shared" ref="Z20" si="63">SUM(Z21:Z23)</f>
        <v>0</v>
      </c>
      <c r="AA20" s="11">
        <f>SUM(AA21:AA23)</f>
        <v>7104840000</v>
      </c>
      <c r="AB20" s="11">
        <f t="shared" ref="AB20" si="64">SUM(AB21:AB23)</f>
        <v>0</v>
      </c>
      <c r="AC20" s="11">
        <f>SUM(AC21:AC23)</f>
        <v>7104840000</v>
      </c>
      <c r="AD20" s="11">
        <f t="shared" ref="AD20" si="65">SUM(AD21:AD23)</f>
        <v>0</v>
      </c>
      <c r="AE20" s="11">
        <f>SUM(AE21:AE23)</f>
        <v>7104840000</v>
      </c>
      <c r="AF20" s="11">
        <f t="shared" ref="AF20:AG20" si="66">SUM(AF21:AF23)</f>
        <v>0</v>
      </c>
      <c r="AG20" s="11">
        <f t="shared" si="66"/>
        <v>7104840000</v>
      </c>
    </row>
    <row r="21" spans="2:33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/>
      <c r="P21" s="13">
        <f>N21+O21</f>
        <v>5411300000</v>
      </c>
      <c r="Q21" s="13"/>
      <c r="R21" s="13">
        <f>P21+Q21</f>
        <v>5411300000</v>
      </c>
      <c r="S21" s="13">
        <v>5676800000</v>
      </c>
      <c r="T21" s="13">
        <v>-23500000</v>
      </c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  <c r="Z21" s="13"/>
      <c r="AA21" s="13">
        <f>Y21+Z21</f>
        <v>5653300000</v>
      </c>
      <c r="AB21" s="13"/>
      <c r="AC21" s="13">
        <f>AA21+AB21</f>
        <v>5653300000</v>
      </c>
      <c r="AD21" s="13"/>
      <c r="AE21" s="13">
        <f>AC21+AD21</f>
        <v>5653300000</v>
      </c>
      <c r="AF21" s="13"/>
      <c r="AG21" s="13">
        <f>AE21+AF21</f>
        <v>5653300000</v>
      </c>
    </row>
    <row r="22" spans="2:33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" si="67">L22+M22</f>
        <v>1409300000</v>
      </c>
      <c r="O22" s="13"/>
      <c r="P22" s="13">
        <f t="shared" ref="P22:P23" si="68">N22+O22</f>
        <v>1409300000</v>
      </c>
      <c r="Q22" s="13"/>
      <c r="R22" s="13">
        <f t="shared" ref="R22:R23" si="69">P22+Q22</f>
        <v>1409300000</v>
      </c>
      <c r="S22" s="14">
        <v>1446200000</v>
      </c>
      <c r="T22" s="14"/>
      <c r="U22" s="14">
        <f>S22+T22</f>
        <v>1446200000</v>
      </c>
      <c r="V22" s="14"/>
      <c r="W22" s="14">
        <f t="shared" ref="W22:W23" si="70">U22+V22</f>
        <v>1446200000</v>
      </c>
      <c r="X22" s="14"/>
      <c r="Y22" s="13">
        <f>W22+X22</f>
        <v>1446200000</v>
      </c>
      <c r="Z22" s="14"/>
      <c r="AA22" s="13">
        <f t="shared" ref="AA22" si="71">Y22+Z22</f>
        <v>1446200000</v>
      </c>
      <c r="AB22" s="13"/>
      <c r="AC22" s="13">
        <f t="shared" ref="AC22" si="72">AA22+AB22</f>
        <v>1446200000</v>
      </c>
      <c r="AD22" s="13"/>
      <c r="AE22" s="13">
        <f t="shared" ref="AE22:AE23" si="73">AC22+AD22</f>
        <v>1446200000</v>
      </c>
      <c r="AF22" s="13"/>
      <c r="AG22" s="13">
        <f t="shared" ref="AG22:AG23" si="74">AE22+AF22</f>
        <v>1446200000</v>
      </c>
    </row>
    <row r="23" spans="2:33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>L23+M23</f>
        <v>5340000</v>
      </c>
      <c r="O23" s="13"/>
      <c r="P23" s="13">
        <f t="shared" si="68"/>
        <v>5340000</v>
      </c>
      <c r="Q23" s="13"/>
      <c r="R23" s="13">
        <f t="shared" si="69"/>
        <v>5340000</v>
      </c>
      <c r="S23" s="14">
        <v>5340000</v>
      </c>
      <c r="T23" s="14"/>
      <c r="U23" s="14">
        <f>S23+T23</f>
        <v>5340000</v>
      </c>
      <c r="V23" s="14"/>
      <c r="W23" s="14">
        <f t="shared" si="70"/>
        <v>5340000</v>
      </c>
      <c r="X23" s="14"/>
      <c r="Y23" s="13">
        <f>W23+X23</f>
        <v>5340000</v>
      </c>
      <c r="Z23" s="14"/>
      <c r="AA23" s="13">
        <f>Y23+Z23</f>
        <v>5340000</v>
      </c>
      <c r="AB23" s="13"/>
      <c r="AC23" s="13">
        <f>AA23+AB23</f>
        <v>5340000</v>
      </c>
      <c r="AD23" s="13"/>
      <c r="AE23" s="13">
        <f t="shared" si="73"/>
        <v>5340000</v>
      </c>
      <c r="AF23" s="13"/>
      <c r="AG23" s="13">
        <f t="shared" si="74"/>
        <v>5340000</v>
      </c>
    </row>
    <row r="24" spans="2:33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75">SUM(E25:E26)</f>
        <v>0</v>
      </c>
      <c r="F24" s="11">
        <f>SUM(F25:F26)</f>
        <v>14679000</v>
      </c>
      <c r="G24" s="11">
        <f t="shared" ref="G24" si="76">SUM(G25:G26)</f>
        <v>0</v>
      </c>
      <c r="H24" s="11">
        <f>SUM(H25:H26)</f>
        <v>14679000</v>
      </c>
      <c r="I24" s="11">
        <f t="shared" ref="I24" si="77">SUM(I25:I26)</f>
        <v>0</v>
      </c>
      <c r="J24" s="11">
        <f>SUM(J25:J26)</f>
        <v>14679000</v>
      </c>
      <c r="K24" s="11">
        <f t="shared" ref="K24" si="78">SUM(K25:K26)</f>
        <v>0</v>
      </c>
      <c r="L24" s="11">
        <f>SUM(L25:L26)</f>
        <v>14679000</v>
      </c>
      <c r="M24" s="11">
        <f t="shared" ref="M24" si="79">SUM(M25:M26)</f>
        <v>0</v>
      </c>
      <c r="N24" s="11">
        <f>SUM(N25:N26)</f>
        <v>14679000</v>
      </c>
      <c r="O24" s="11">
        <f t="shared" ref="O24" si="80">SUM(O25:O26)</f>
        <v>0</v>
      </c>
      <c r="P24" s="11">
        <f>SUM(P25:P26)</f>
        <v>14679000</v>
      </c>
      <c r="Q24" s="11">
        <f t="shared" ref="Q24:R24" si="81">SUM(Q25:Q26)</f>
        <v>0</v>
      </c>
      <c r="R24" s="11">
        <f t="shared" si="81"/>
        <v>14679000</v>
      </c>
      <c r="S24" s="11">
        <f t="shared" ref="S24:T24" si="82">SUM(S25:S26)</f>
        <v>14746000</v>
      </c>
      <c r="T24" s="11">
        <f t="shared" si="82"/>
        <v>0</v>
      </c>
      <c r="U24" s="11">
        <f>SUM(U25:U26)</f>
        <v>14746000</v>
      </c>
      <c r="V24" s="11">
        <f t="shared" ref="V24" si="83">SUM(V25:V26)</f>
        <v>0</v>
      </c>
      <c r="W24" s="11">
        <f>SUM(W25:W26)</f>
        <v>14746000</v>
      </c>
      <c r="X24" s="11">
        <f t="shared" ref="X24" si="84">SUM(X25:X26)</f>
        <v>0</v>
      </c>
      <c r="Y24" s="11">
        <f>SUM(Y25:Y26)</f>
        <v>14746000</v>
      </c>
      <c r="Z24" s="11">
        <f t="shared" ref="Z24:AB24" si="85">SUM(Z25:Z26)</f>
        <v>0</v>
      </c>
      <c r="AA24" s="11">
        <f t="shared" si="85"/>
        <v>14746000</v>
      </c>
      <c r="AB24" s="11">
        <f t="shared" si="85"/>
        <v>0</v>
      </c>
      <c r="AC24" s="11">
        <f>SUM(AC25:AC26)</f>
        <v>14746000</v>
      </c>
      <c r="AD24" s="11">
        <f t="shared" ref="AD24" si="86">SUM(AD25:AD26)</f>
        <v>0</v>
      </c>
      <c r="AE24" s="11">
        <f>SUM(AE25:AE26)</f>
        <v>14746000</v>
      </c>
      <c r="AF24" s="11">
        <f t="shared" ref="AF24:AG24" si="87">SUM(AF25:AF26)</f>
        <v>0</v>
      </c>
      <c r="AG24" s="11">
        <f t="shared" si="87"/>
        <v>14746000</v>
      </c>
    </row>
    <row r="25" spans="2:33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/>
      <c r="P25" s="16">
        <f>N25+O25</f>
        <v>10015000</v>
      </c>
      <c r="Q25" s="16"/>
      <c r="R25" s="16">
        <f>P25+Q25</f>
        <v>10015000</v>
      </c>
      <c r="S25" s="16"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  <c r="Z25" s="16"/>
      <c r="AA25" s="16">
        <f>Y25+Z25</f>
        <v>10074000</v>
      </c>
      <c r="AB25" s="16"/>
      <c r="AC25" s="16">
        <f>AA25+AB25</f>
        <v>10074000</v>
      </c>
      <c r="AD25" s="16"/>
      <c r="AE25" s="16">
        <f>AC25+AD25</f>
        <v>10074000</v>
      </c>
      <c r="AF25" s="16"/>
      <c r="AG25" s="16">
        <f>AE25+AF25</f>
        <v>10074000</v>
      </c>
    </row>
    <row r="26" spans="2:33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6"/>
      <c r="P26" s="16">
        <f>N26+O26</f>
        <v>4664000</v>
      </c>
      <c r="Q26" s="16"/>
      <c r="R26" s="16">
        <f>P26+Q26</f>
        <v>4664000</v>
      </c>
      <c r="S26" s="14">
        <v>4672000</v>
      </c>
      <c r="T26" s="14"/>
      <c r="U26" s="14">
        <f>S26+T26</f>
        <v>4672000</v>
      </c>
      <c r="V26" s="14"/>
      <c r="W26" s="14">
        <f>U26+V26</f>
        <v>4672000</v>
      </c>
      <c r="X26" s="14"/>
      <c r="Y26" s="16">
        <f>W26+X26</f>
        <v>4672000</v>
      </c>
      <c r="Z26" s="14"/>
      <c r="AA26" s="16">
        <f>Y26+Z26</f>
        <v>4672000</v>
      </c>
      <c r="AB26" s="16"/>
      <c r="AC26" s="16">
        <f>AA26+AB26</f>
        <v>4672000</v>
      </c>
      <c r="AD26" s="16"/>
      <c r="AE26" s="16">
        <f>AC26+AD26</f>
        <v>4672000</v>
      </c>
      <c r="AF26" s="16"/>
      <c r="AG26" s="16">
        <f>AE26+AF26</f>
        <v>4672000</v>
      </c>
    </row>
    <row r="27" spans="2:33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/>
      <c r="P27" s="11">
        <f>N27+O27</f>
        <v>230217000</v>
      </c>
      <c r="Q27" s="11"/>
      <c r="R27" s="11">
        <f>P27+Q27</f>
        <v>230217000</v>
      </c>
      <c r="S27" s="11"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  <c r="Z27" s="11"/>
      <c r="AA27" s="11">
        <f>Y27+Z27</f>
        <v>230226000</v>
      </c>
      <c r="AB27" s="11"/>
      <c r="AC27" s="11">
        <f>AA27+AB27</f>
        <v>230226000</v>
      </c>
      <c r="AD27" s="11"/>
      <c r="AE27" s="11">
        <f>AC27+AD27</f>
        <v>230226000</v>
      </c>
      <c r="AF27" s="11"/>
      <c r="AG27" s="11">
        <f>AE27+AF27</f>
        <v>230226000</v>
      </c>
    </row>
    <row r="28" spans="2:33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88">SUM(E29:E35)</f>
        <v>15317300</v>
      </c>
      <c r="F28" s="11">
        <f>SUM(F29:F35)</f>
        <v>63240600</v>
      </c>
      <c r="G28" s="11">
        <f t="shared" ref="G28" si="89">SUM(G29:G35)</f>
        <v>0</v>
      </c>
      <c r="H28" s="11">
        <f>SUM(H29:H35)</f>
        <v>63240600</v>
      </c>
      <c r="I28" s="11">
        <f t="shared" ref="I28" si="90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" si="91">SUM(M29:M35)</f>
        <v>0</v>
      </c>
      <c r="N28" s="11">
        <f>SUM(N29:N35)</f>
        <v>63240600</v>
      </c>
      <c r="O28" s="11">
        <f t="shared" ref="O28" si="92">SUM(O29:O35)</f>
        <v>0</v>
      </c>
      <c r="P28" s="11">
        <f>SUM(P29:P35)</f>
        <v>63240600</v>
      </c>
      <c r="Q28" s="11">
        <f t="shared" ref="Q28:R28" si="93">SUM(Q29:Q35)</f>
        <v>0</v>
      </c>
      <c r="R28" s="11">
        <f t="shared" si="93"/>
        <v>63240600</v>
      </c>
      <c r="S28" s="11">
        <f>SUM(S29:S35)</f>
        <v>50525100</v>
      </c>
      <c r="T28" s="11">
        <f t="shared" ref="T28" si="94">SUM(T29:T35)</f>
        <v>15317300</v>
      </c>
      <c r="U28" s="11">
        <f>SUM(U29:U35)</f>
        <v>65842400</v>
      </c>
      <c r="V28" s="11">
        <f t="shared" ref="V28" si="95">SUM(V29:V35)</f>
        <v>0</v>
      </c>
      <c r="W28" s="11">
        <f>SUM(W29:W35)</f>
        <v>65842400</v>
      </c>
      <c r="X28" s="11">
        <f t="shared" ref="X28" si="96">SUM(X29:X35)</f>
        <v>0</v>
      </c>
      <c r="Y28" s="11">
        <f>SUM(Y29:Y35)</f>
        <v>65842400</v>
      </c>
      <c r="Z28" s="11">
        <f t="shared" ref="Z28" si="97">SUM(Z29:Z35)</f>
        <v>0</v>
      </c>
      <c r="AA28" s="11">
        <f>SUM(AA29:AA35)</f>
        <v>65842400</v>
      </c>
      <c r="AB28" s="11">
        <f t="shared" ref="AB28" si="98">SUM(AB29:AB35)</f>
        <v>0</v>
      </c>
      <c r="AC28" s="11">
        <f>SUM(AC29:AC35)</f>
        <v>65842400</v>
      </c>
      <c r="AD28" s="11">
        <f t="shared" ref="AD28" si="99">SUM(AD29:AD35)</f>
        <v>0</v>
      </c>
      <c r="AE28" s="11">
        <f>SUM(AE29:AE35)</f>
        <v>65842400</v>
      </c>
      <c r="AF28" s="11">
        <f t="shared" ref="AF28:AG28" si="100">SUM(AF29:AF35)</f>
        <v>0</v>
      </c>
      <c r="AG28" s="11">
        <f t="shared" si="100"/>
        <v>65842400</v>
      </c>
    </row>
    <row r="29" spans="2:33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101">D29+E29</f>
        <v>5224300</v>
      </c>
      <c r="G29" s="16"/>
      <c r="H29" s="16">
        <f t="shared" ref="H29:H35" si="102">F29+G29</f>
        <v>5224300</v>
      </c>
      <c r="I29" s="16"/>
      <c r="J29" s="16">
        <f t="shared" ref="J29" si="103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/>
      <c r="P29" s="16">
        <f>N29+O29</f>
        <v>5224300</v>
      </c>
      <c r="Q29" s="16"/>
      <c r="R29" s="16">
        <f>P29+Q29</f>
        <v>5224300</v>
      </c>
      <c r="S29" s="16">
        <v>6708100</v>
      </c>
      <c r="T29" s="16"/>
      <c r="U29" s="16">
        <f t="shared" ref="U29:U35" si="104">S29+T29</f>
        <v>6708100</v>
      </c>
      <c r="V29" s="16"/>
      <c r="W29" s="16">
        <f t="shared" ref="W29:W35" si="105">U29+V29</f>
        <v>6708100</v>
      </c>
      <c r="X29" s="16"/>
      <c r="Y29" s="16">
        <f t="shared" ref="Y29:Y35" si="106">W29+X29</f>
        <v>6708100</v>
      </c>
      <c r="Z29" s="16"/>
      <c r="AA29" s="16">
        <f>Y29+Z29</f>
        <v>6708100</v>
      </c>
      <c r="AB29" s="16"/>
      <c r="AC29" s="16">
        <f>AA29+AB29</f>
        <v>6708100</v>
      </c>
      <c r="AD29" s="16"/>
      <c r="AE29" s="16">
        <f>AC29+AD29</f>
        <v>6708100</v>
      </c>
      <c r="AF29" s="16"/>
      <c r="AG29" s="16">
        <f t="shared" ref="AG29:AG34" si="107">AE29+AF29</f>
        <v>6708100</v>
      </c>
    </row>
    <row r="30" spans="2:33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101"/>
        <v>13300000</v>
      </c>
      <c r="G30" s="14"/>
      <c r="H30" s="14">
        <f t="shared" si="102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6"/>
      <c r="P30" s="16">
        <f>N30+O30</f>
        <v>13300000</v>
      </c>
      <c r="Q30" s="16"/>
      <c r="R30" s="16">
        <f t="shared" ref="R30:R35" si="108">P30+Q30</f>
        <v>13300000</v>
      </c>
      <c r="S30" s="14">
        <v>13300000</v>
      </c>
      <c r="T30" s="14"/>
      <c r="U30" s="14">
        <f t="shared" si="104"/>
        <v>13300000</v>
      </c>
      <c r="V30" s="14"/>
      <c r="W30" s="14">
        <f t="shared" si="105"/>
        <v>13300000</v>
      </c>
      <c r="X30" s="14"/>
      <c r="Y30" s="16">
        <f t="shared" si="106"/>
        <v>13300000</v>
      </c>
      <c r="Z30" s="14"/>
      <c r="AA30" s="16">
        <f>Y30+Z30</f>
        <v>13300000</v>
      </c>
      <c r="AB30" s="16"/>
      <c r="AC30" s="16">
        <f t="shared" ref="AC30" si="109">AA30+AB30</f>
        <v>13300000</v>
      </c>
      <c r="AD30" s="16"/>
      <c r="AE30" s="16">
        <f t="shared" ref="AE30:AE34" si="110">AC30+AD30</f>
        <v>13300000</v>
      </c>
      <c r="AF30" s="16"/>
      <c r="AG30" s="16">
        <f t="shared" si="107"/>
        <v>13300000</v>
      </c>
    </row>
    <row r="31" spans="2:33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101"/>
        <v>9432000</v>
      </c>
      <c r="G31" s="16"/>
      <c r="H31" s="16">
        <f t="shared" si="102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/>
      <c r="P31" s="16">
        <f t="shared" ref="P31:P35" si="111">N31+O31</f>
        <v>9432000</v>
      </c>
      <c r="Q31" s="16"/>
      <c r="R31" s="16">
        <f t="shared" si="108"/>
        <v>9432000</v>
      </c>
      <c r="S31" s="16">
        <v>9696000</v>
      </c>
      <c r="T31" s="16"/>
      <c r="U31" s="16">
        <f t="shared" si="104"/>
        <v>9696000</v>
      </c>
      <c r="V31" s="16"/>
      <c r="W31" s="16">
        <f t="shared" si="105"/>
        <v>9696000</v>
      </c>
      <c r="X31" s="16"/>
      <c r="Y31" s="16">
        <f t="shared" si="106"/>
        <v>9696000</v>
      </c>
      <c r="Z31" s="16"/>
      <c r="AA31" s="16">
        <f>Y31+Z31</f>
        <v>9696000</v>
      </c>
      <c r="AB31" s="16"/>
      <c r="AC31" s="16">
        <f>AA31+AB31</f>
        <v>9696000</v>
      </c>
      <c r="AD31" s="16"/>
      <c r="AE31" s="16">
        <f t="shared" si="110"/>
        <v>9696000</v>
      </c>
      <c r="AF31" s="16"/>
      <c r="AG31" s="16">
        <f t="shared" si="107"/>
        <v>9696000</v>
      </c>
    </row>
    <row r="32" spans="2:33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101"/>
        <v>20817300</v>
      </c>
      <c r="G32" s="16"/>
      <c r="H32" s="16">
        <f t="shared" si="102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4" si="112">L32+M32</f>
        <v>0</v>
      </c>
      <c r="O32" s="16"/>
      <c r="P32" s="16">
        <f t="shared" si="111"/>
        <v>0</v>
      </c>
      <c r="Q32" s="16"/>
      <c r="R32" s="16">
        <f t="shared" si="108"/>
        <v>0</v>
      </c>
      <c r="S32" s="16">
        <v>5500000</v>
      </c>
      <c r="T32" s="16">
        <v>15317300</v>
      </c>
      <c r="U32" s="16">
        <f t="shared" si="104"/>
        <v>20817300</v>
      </c>
      <c r="V32" s="16"/>
      <c r="W32" s="16">
        <f t="shared" si="105"/>
        <v>20817300</v>
      </c>
      <c r="X32" s="16"/>
      <c r="Y32" s="16">
        <f t="shared" si="106"/>
        <v>20817300</v>
      </c>
      <c r="Z32" s="16">
        <v>-20817300</v>
      </c>
      <c r="AA32" s="16"/>
      <c r="AB32" s="16"/>
      <c r="AC32" s="16">
        <f t="shared" ref="AC32:AC34" si="113">AA32+AB32</f>
        <v>0</v>
      </c>
      <c r="AD32" s="16"/>
      <c r="AE32" s="16">
        <f t="shared" si="110"/>
        <v>0</v>
      </c>
      <c r="AF32" s="16"/>
      <c r="AG32" s="16">
        <f t="shared" si="107"/>
        <v>0</v>
      </c>
    </row>
    <row r="33" spans="1:39" ht="53.25" customHeight="1" x14ac:dyDescent="0.25">
      <c r="B33" s="15" t="s">
        <v>223</v>
      </c>
      <c r="C33" s="12" t="s">
        <v>224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112"/>
        <v>20817300</v>
      </c>
      <c r="O33" s="16"/>
      <c r="P33" s="16">
        <f>N33+O33</f>
        <v>20817300</v>
      </c>
      <c r="Q33" s="16"/>
      <c r="R33" s="16">
        <f t="shared" si="108"/>
        <v>20817300</v>
      </c>
      <c r="S33" s="16"/>
      <c r="T33" s="16"/>
      <c r="U33" s="16"/>
      <c r="V33" s="16"/>
      <c r="W33" s="16"/>
      <c r="X33" s="16"/>
      <c r="Y33" s="16"/>
      <c r="Z33" s="16">
        <v>20817300</v>
      </c>
      <c r="AA33" s="16">
        <f>Y33+Z33</f>
        <v>20817300</v>
      </c>
      <c r="AB33" s="16"/>
      <c r="AC33" s="16">
        <f t="shared" si="113"/>
        <v>20817300</v>
      </c>
      <c r="AD33" s="16"/>
      <c r="AE33" s="16">
        <f t="shared" si="110"/>
        <v>20817300</v>
      </c>
      <c r="AF33" s="16"/>
      <c r="AG33" s="16">
        <f t="shared" si="107"/>
        <v>20817300</v>
      </c>
    </row>
    <row r="34" spans="1:39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101"/>
        <v>1000</v>
      </c>
      <c r="G34" s="16"/>
      <c r="H34" s="16">
        <f t="shared" si="102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112"/>
        <v>1000</v>
      </c>
      <c r="O34" s="16"/>
      <c r="P34" s="16">
        <f t="shared" si="111"/>
        <v>1000</v>
      </c>
      <c r="Q34" s="16"/>
      <c r="R34" s="16">
        <f t="shared" si="108"/>
        <v>1000</v>
      </c>
      <c r="S34" s="16">
        <v>1000</v>
      </c>
      <c r="T34" s="16"/>
      <c r="U34" s="16">
        <f t="shared" si="104"/>
        <v>1000</v>
      </c>
      <c r="V34" s="16"/>
      <c r="W34" s="16">
        <f t="shared" si="105"/>
        <v>1000</v>
      </c>
      <c r="X34" s="16"/>
      <c r="Y34" s="16">
        <f t="shared" si="106"/>
        <v>1000</v>
      </c>
      <c r="Z34" s="16"/>
      <c r="AA34" s="16">
        <f>Y34+Z34</f>
        <v>1000</v>
      </c>
      <c r="AB34" s="16"/>
      <c r="AC34" s="16">
        <f t="shared" si="113"/>
        <v>1000</v>
      </c>
      <c r="AD34" s="16"/>
      <c r="AE34" s="16">
        <f t="shared" si="110"/>
        <v>1000</v>
      </c>
      <c r="AF34" s="16"/>
      <c r="AG34" s="16">
        <f t="shared" si="107"/>
        <v>1000</v>
      </c>
    </row>
    <row r="35" spans="1:39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101"/>
        <v>14466000</v>
      </c>
      <c r="G35" s="18"/>
      <c r="H35" s="18">
        <f t="shared" si="102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>L35+M35</f>
        <v>14466000</v>
      </c>
      <c r="O35" s="16"/>
      <c r="P35" s="16">
        <f t="shared" si="111"/>
        <v>14466000</v>
      </c>
      <c r="Q35" s="16"/>
      <c r="R35" s="16">
        <f t="shared" si="108"/>
        <v>14466000</v>
      </c>
      <c r="S35" s="18">
        <v>15320000</v>
      </c>
      <c r="T35" s="18"/>
      <c r="U35" s="18">
        <f t="shared" si="104"/>
        <v>15320000</v>
      </c>
      <c r="V35" s="18"/>
      <c r="W35" s="18">
        <f t="shared" si="105"/>
        <v>15320000</v>
      </c>
      <c r="X35" s="18"/>
      <c r="Y35" s="16">
        <f t="shared" si="106"/>
        <v>15320000</v>
      </c>
      <c r="Z35" s="18"/>
      <c r="AA35" s="16">
        <f>Y35+Z35</f>
        <v>15320000</v>
      </c>
      <c r="AB35" s="16"/>
      <c r="AC35" s="16">
        <f>AA35+AB35</f>
        <v>15320000</v>
      </c>
      <c r="AD35" s="16"/>
      <c r="AE35" s="16">
        <f>AC35+AD35</f>
        <v>15320000</v>
      </c>
      <c r="AF35" s="16"/>
      <c r="AG35" s="16">
        <f>AE35+AF35</f>
        <v>15320000</v>
      </c>
    </row>
    <row r="36" spans="1:39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114">SUM(E37:E39)</f>
        <v>0</v>
      </c>
      <c r="F36" s="11">
        <f>SUM(F37:F39)</f>
        <v>64636500</v>
      </c>
      <c r="G36" s="11">
        <f t="shared" ref="G36" si="115">SUM(G37:G39)</f>
        <v>0</v>
      </c>
      <c r="H36" s="11">
        <f>SUM(H37:H39)</f>
        <v>64636500</v>
      </c>
      <c r="I36" s="11">
        <f t="shared" ref="I36" si="116">SUM(I37:I39)</f>
        <v>0</v>
      </c>
      <c r="J36" s="11">
        <f>SUM(J37:J39)</f>
        <v>64636500</v>
      </c>
      <c r="K36" s="11">
        <f t="shared" ref="K36" si="117">SUM(K37:K39)</f>
        <v>0</v>
      </c>
      <c r="L36" s="11">
        <f>SUM(L37:L39)</f>
        <v>64636500</v>
      </c>
      <c r="M36" s="11">
        <f t="shared" ref="M36" si="118">SUM(M37:M39)</f>
        <v>0</v>
      </c>
      <c r="N36" s="11">
        <f>SUM(N37:N39)</f>
        <v>64636500</v>
      </c>
      <c r="O36" s="11">
        <f t="shared" ref="O36" si="119">SUM(O37:O39)</f>
        <v>0</v>
      </c>
      <c r="P36" s="11">
        <f>SUM(P37:P39)</f>
        <v>64636500</v>
      </c>
      <c r="Q36" s="11">
        <f t="shared" ref="Q36:R36" si="120">SUM(Q37:Q39)</f>
        <v>0</v>
      </c>
      <c r="R36" s="11">
        <f t="shared" si="120"/>
        <v>64636500</v>
      </c>
      <c r="S36" s="11">
        <f t="shared" ref="S36:T36" si="121">SUM(S37:S39)</f>
        <v>82733500</v>
      </c>
      <c r="T36" s="11">
        <f t="shared" si="121"/>
        <v>0</v>
      </c>
      <c r="U36" s="11">
        <f>SUM(U37:U39)</f>
        <v>82733500</v>
      </c>
      <c r="V36" s="11">
        <f t="shared" ref="V36" si="122">SUM(V37:V39)</f>
        <v>0</v>
      </c>
      <c r="W36" s="11">
        <f>SUM(W37:W39)</f>
        <v>82733500</v>
      </c>
      <c r="X36" s="11">
        <f t="shared" ref="X36" si="123">SUM(X37:X39)</f>
        <v>0</v>
      </c>
      <c r="Y36" s="11">
        <f>SUM(Y37:Y39)</f>
        <v>82733500</v>
      </c>
      <c r="Z36" s="11">
        <f t="shared" ref="Z36" si="124">SUM(Z37:Z39)</f>
        <v>0</v>
      </c>
      <c r="AA36" s="11">
        <f>SUM(AA37:AA39)</f>
        <v>82733500</v>
      </c>
      <c r="AB36" s="11">
        <f t="shared" ref="AB36" si="125">SUM(AB37:AB39)</f>
        <v>0</v>
      </c>
      <c r="AC36" s="11">
        <f>SUM(AC37:AC39)</f>
        <v>82733500</v>
      </c>
      <c r="AD36" s="11">
        <f t="shared" ref="AD36" si="126">SUM(AD37:AD39)</f>
        <v>0</v>
      </c>
      <c r="AE36" s="11">
        <f>SUM(AE37:AE39)</f>
        <v>82733500</v>
      </c>
      <c r="AF36" s="11">
        <f t="shared" ref="AF36:AG36" si="127">SUM(AF37:AF39)</f>
        <v>0</v>
      </c>
      <c r="AG36" s="11">
        <f t="shared" si="127"/>
        <v>82733500</v>
      </c>
    </row>
    <row r="37" spans="1:39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/>
      <c r="P37" s="16">
        <f>N37+O37</f>
        <v>20944000</v>
      </c>
      <c r="Q37" s="16"/>
      <c r="R37" s="16">
        <f>P37+Q37</f>
        <v>20944000</v>
      </c>
      <c r="S37" s="16"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  <c r="Z37" s="16"/>
      <c r="AA37" s="16">
        <f>Y37+Z37</f>
        <v>39041000</v>
      </c>
      <c r="AB37" s="16"/>
      <c r="AC37" s="16">
        <f>AA37+AB37</f>
        <v>39041000</v>
      </c>
      <c r="AD37" s="16"/>
      <c r="AE37" s="16">
        <f>AC37+AD37</f>
        <v>39041000</v>
      </c>
      <c r="AF37" s="16"/>
      <c r="AG37" s="16">
        <f>AE37+AF37</f>
        <v>39041000</v>
      </c>
    </row>
    <row r="38" spans="1:39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128">F38+G38</f>
        <v>1950000</v>
      </c>
      <c r="I38" s="14"/>
      <c r="J38" s="14">
        <f t="shared" ref="J38" si="129">H38+I38</f>
        <v>1950000</v>
      </c>
      <c r="K38" s="14"/>
      <c r="L38" s="14">
        <f t="shared" ref="L38" si="130">J38+K38</f>
        <v>1950000</v>
      </c>
      <c r="M38" s="14"/>
      <c r="N38" s="16">
        <f t="shared" ref="N38:N39" si="131">L38+M38</f>
        <v>1950000</v>
      </c>
      <c r="O38" s="16"/>
      <c r="P38" s="16">
        <f>N38+O38</f>
        <v>1950000</v>
      </c>
      <c r="Q38" s="16"/>
      <c r="R38" s="16">
        <f t="shared" ref="R38:R39" si="132">P38+Q38</f>
        <v>1950000</v>
      </c>
      <c r="S38" s="14">
        <v>1950000</v>
      </c>
      <c r="T38" s="14"/>
      <c r="U38" s="14">
        <f>S38+T38</f>
        <v>1950000</v>
      </c>
      <c r="V38" s="14"/>
      <c r="W38" s="14">
        <f>U38+V38</f>
        <v>1950000</v>
      </c>
      <c r="X38" s="14"/>
      <c r="Y38" s="16">
        <f t="shared" ref="Y38:Y39" si="133">W38+X38</f>
        <v>1950000</v>
      </c>
      <c r="Z38" s="14"/>
      <c r="AA38" s="16">
        <f>Y38+Z38</f>
        <v>1950000</v>
      </c>
      <c r="AB38" s="16"/>
      <c r="AC38" s="16">
        <f t="shared" ref="AC38" si="134">AA38+AB38</f>
        <v>1950000</v>
      </c>
      <c r="AD38" s="16"/>
      <c r="AE38" s="16">
        <f t="shared" ref="AE38:AE39" si="135">AC38+AD38</f>
        <v>1950000</v>
      </c>
      <c r="AF38" s="16"/>
      <c r="AG38" s="16">
        <f t="shared" ref="AG38:AG39" si="136">AE38+AF38</f>
        <v>1950000</v>
      </c>
    </row>
    <row r="39" spans="1:39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128"/>
        <v>41742500</v>
      </c>
      <c r="I39" s="14"/>
      <c r="J39" s="14">
        <f>H39+I39</f>
        <v>41742500</v>
      </c>
      <c r="K39" s="14"/>
      <c r="L39" s="14">
        <f t="shared" ref="L39:L44" si="137">J39+K39</f>
        <v>41742500</v>
      </c>
      <c r="M39" s="14"/>
      <c r="N39" s="16">
        <f t="shared" si="131"/>
        <v>41742500</v>
      </c>
      <c r="O39" s="16"/>
      <c r="P39" s="16">
        <f t="shared" ref="P39" si="138">N39+O39</f>
        <v>41742500</v>
      </c>
      <c r="Q39" s="16"/>
      <c r="R39" s="16">
        <f t="shared" si="132"/>
        <v>41742500</v>
      </c>
      <c r="S39" s="14">
        <v>41742500</v>
      </c>
      <c r="T39" s="14"/>
      <c r="U39" s="14">
        <f>S39+T39</f>
        <v>41742500</v>
      </c>
      <c r="V39" s="14"/>
      <c r="W39" s="14">
        <f>U39+V39</f>
        <v>41742500</v>
      </c>
      <c r="X39" s="14"/>
      <c r="Y39" s="16">
        <f t="shared" si="133"/>
        <v>41742500</v>
      </c>
      <c r="Z39" s="14"/>
      <c r="AA39" s="16">
        <f>Y39+Z39</f>
        <v>41742500</v>
      </c>
      <c r="AB39" s="16"/>
      <c r="AC39" s="16">
        <f>AA39+AB39</f>
        <v>41742500</v>
      </c>
      <c r="AD39" s="16"/>
      <c r="AE39" s="16">
        <f t="shared" si="135"/>
        <v>41742500</v>
      </c>
      <c r="AF39" s="16"/>
      <c r="AG39" s="16">
        <f t="shared" si="136"/>
        <v>41742500</v>
      </c>
    </row>
    <row r="40" spans="1:39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137"/>
        <v>33780490</v>
      </c>
      <c r="M40" s="11"/>
      <c r="N40" s="11">
        <f>L40+M40</f>
        <v>33780490</v>
      </c>
      <c r="O40" s="11"/>
      <c r="P40" s="11">
        <f>N40+O40</f>
        <v>33780490</v>
      </c>
      <c r="Q40" s="11"/>
      <c r="R40" s="11">
        <f>P40+Q40</f>
        <v>33780490</v>
      </c>
      <c r="S40" s="11"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  <c r="Z40" s="11"/>
      <c r="AA40" s="11">
        <f>Y40+Z40</f>
        <v>30781990</v>
      </c>
      <c r="AB40" s="11"/>
      <c r="AC40" s="11">
        <f>AA40+AB40</f>
        <v>30781990</v>
      </c>
      <c r="AD40" s="11"/>
      <c r="AE40" s="11">
        <f>AC40+AD40</f>
        <v>30781990</v>
      </c>
      <c r="AF40" s="11"/>
      <c r="AG40" s="11">
        <f t="shared" ref="AG40" si="139">AE40+AF40</f>
        <v>30781990</v>
      </c>
    </row>
    <row r="41" spans="1:39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137"/>
        <v>1593000</v>
      </c>
      <c r="M41" s="11"/>
      <c r="N41" s="11">
        <f>L41+M41</f>
        <v>1593000</v>
      </c>
      <c r="O41" s="11"/>
      <c r="P41" s="11">
        <f>N41+O41</f>
        <v>1593000</v>
      </c>
      <c r="Q41" s="11"/>
      <c r="R41" s="11">
        <f>P41+Q41</f>
        <v>1593000</v>
      </c>
      <c r="S41" s="11"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  <c r="Z41" s="11"/>
      <c r="AA41" s="11">
        <f>Y41+Z41</f>
        <v>1593000</v>
      </c>
      <c r="AB41" s="11"/>
      <c r="AC41" s="11">
        <f>AA41+AB41</f>
        <v>1593000</v>
      </c>
      <c r="AD41" s="11"/>
      <c r="AE41" s="11">
        <f>AC41+AD41</f>
        <v>1593000</v>
      </c>
      <c r="AF41" s="11"/>
      <c r="AG41" s="11">
        <f t="shared" ref="AG41" si="140">AE41+AF41</f>
        <v>1593000</v>
      </c>
    </row>
    <row r="42" spans="1:39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141">E43</f>
        <v>0</v>
      </c>
      <c r="F42" s="11">
        <f>F43</f>
        <v>1000000</v>
      </c>
      <c r="G42" s="11">
        <f t="shared" ref="G42" si="142">G43</f>
        <v>0</v>
      </c>
      <c r="H42" s="11">
        <f>H43</f>
        <v>1000000</v>
      </c>
      <c r="I42" s="11">
        <f t="shared" ref="I42:J42" si="143">I43</f>
        <v>0</v>
      </c>
      <c r="J42" s="11">
        <f t="shared" si="143"/>
        <v>1000000</v>
      </c>
      <c r="K42" s="11"/>
      <c r="L42" s="11">
        <f t="shared" si="137"/>
        <v>1000000</v>
      </c>
      <c r="M42" s="11"/>
      <c r="N42" s="11">
        <f>L42+M42</f>
        <v>1000000</v>
      </c>
      <c r="O42" s="11">
        <f>O43</f>
        <v>0</v>
      </c>
      <c r="P42" s="11">
        <f>P43</f>
        <v>1000000</v>
      </c>
      <c r="Q42" s="11">
        <f t="shared" ref="Q42:R42" si="144">Q43</f>
        <v>0</v>
      </c>
      <c r="R42" s="11">
        <f t="shared" si="144"/>
        <v>1000000</v>
      </c>
      <c r="S42" s="11">
        <f>S43</f>
        <v>1000000</v>
      </c>
      <c r="T42" s="11">
        <f t="shared" ref="T42" si="145">T43</f>
        <v>0</v>
      </c>
      <c r="U42" s="11">
        <f>U43</f>
        <v>1000000</v>
      </c>
      <c r="V42" s="11">
        <f t="shared" ref="V42" si="146">V43</f>
        <v>0</v>
      </c>
      <c r="W42" s="11">
        <f>W43</f>
        <v>1000000</v>
      </c>
      <c r="X42" s="11">
        <f t="shared" ref="X42" si="147">X43</f>
        <v>0</v>
      </c>
      <c r="Y42" s="11">
        <f>Y43</f>
        <v>1000000</v>
      </c>
      <c r="Z42" s="11">
        <f t="shared" ref="Z42" si="148">Z43</f>
        <v>0</v>
      </c>
      <c r="AA42" s="11">
        <f>AA43</f>
        <v>1000000</v>
      </c>
      <c r="AB42" s="11">
        <f t="shared" ref="AB42" si="149">AB43</f>
        <v>0</v>
      </c>
      <c r="AC42" s="11">
        <f>AC43</f>
        <v>1000000</v>
      </c>
      <c r="AD42" s="11">
        <f t="shared" ref="AD42" si="150">AD43</f>
        <v>0</v>
      </c>
      <c r="AE42" s="11">
        <f>AE43</f>
        <v>1000000</v>
      </c>
      <c r="AF42" s="11">
        <f t="shared" ref="AF42:AG42" si="151">AF43</f>
        <v>0</v>
      </c>
      <c r="AG42" s="11">
        <f t="shared" si="151"/>
        <v>1000000</v>
      </c>
    </row>
    <row r="43" spans="1:39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137"/>
        <v>1000000</v>
      </c>
      <c r="M43" s="14"/>
      <c r="N43" s="14">
        <f>L43+M43</f>
        <v>1000000</v>
      </c>
      <c r="O43" s="14"/>
      <c r="P43" s="14">
        <f>N43+O43</f>
        <v>1000000</v>
      </c>
      <c r="Q43" s="14"/>
      <c r="R43" s="14">
        <f>P43+Q43</f>
        <v>1000000</v>
      </c>
      <c r="S43" s="14"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  <c r="Z43" s="14"/>
      <c r="AA43" s="14">
        <f>Y43+Z43</f>
        <v>1000000</v>
      </c>
      <c r="AB43" s="14"/>
      <c r="AC43" s="14">
        <f>AA43+AB43</f>
        <v>1000000</v>
      </c>
      <c r="AD43" s="14"/>
      <c r="AE43" s="14">
        <f>AC43+AD43</f>
        <v>1000000</v>
      </c>
      <c r="AF43" s="14"/>
      <c r="AG43" s="14">
        <f>AE43+AF43</f>
        <v>1000000</v>
      </c>
    </row>
    <row r="44" spans="1:39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137"/>
        <v>514252650</v>
      </c>
      <c r="M44" s="11"/>
      <c r="N44" s="11">
        <f>L44+M44</f>
        <v>514252650</v>
      </c>
      <c r="O44" s="11"/>
      <c r="P44" s="11">
        <f>N44+O44</f>
        <v>514252650</v>
      </c>
      <c r="Q44" s="11"/>
      <c r="R44" s="11">
        <f>P44+Q44</f>
        <v>514252650</v>
      </c>
      <c r="S44" s="11"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  <c r="Z44" s="11"/>
      <c r="AA44" s="11">
        <f>Y44+Z44</f>
        <v>514305300</v>
      </c>
      <c r="AB44" s="11"/>
      <c r="AC44" s="11">
        <f>AA44+AB44</f>
        <v>514305300</v>
      </c>
      <c r="AD44" s="11"/>
      <c r="AE44" s="11">
        <f>AC44+AD44</f>
        <v>514305300</v>
      </c>
      <c r="AF44" s="11"/>
      <c r="AG44" s="11">
        <f t="shared" ref="AG44" si="152">AE44+AF44</f>
        <v>514305300</v>
      </c>
    </row>
    <row r="45" spans="1:39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53">E46</f>
        <v>0</v>
      </c>
      <c r="F45" s="11">
        <f>F46</f>
        <v>2947000</v>
      </c>
      <c r="G45" s="11">
        <f t="shared" ref="G45" si="154">G46</f>
        <v>0</v>
      </c>
      <c r="H45" s="11">
        <f>H46</f>
        <v>2947000</v>
      </c>
      <c r="I45" s="11">
        <f t="shared" ref="I45" si="155">I46</f>
        <v>0</v>
      </c>
      <c r="J45" s="11">
        <f>J46</f>
        <v>2947000</v>
      </c>
      <c r="K45" s="11">
        <f t="shared" ref="K45" si="156">K46</f>
        <v>0</v>
      </c>
      <c r="L45" s="11">
        <f>L46</f>
        <v>2947000</v>
      </c>
      <c r="M45" s="11">
        <f t="shared" ref="M45" si="157">M46</f>
        <v>0</v>
      </c>
      <c r="N45" s="11">
        <f>N46</f>
        <v>2947000</v>
      </c>
      <c r="O45" s="11">
        <f t="shared" ref="O45" si="158">O46</f>
        <v>0</v>
      </c>
      <c r="P45" s="11">
        <f>P46</f>
        <v>2947000</v>
      </c>
      <c r="Q45" s="11">
        <f t="shared" ref="Q45:R45" si="159">Q46</f>
        <v>0</v>
      </c>
      <c r="R45" s="11">
        <f t="shared" si="159"/>
        <v>2947000</v>
      </c>
      <c r="S45" s="11">
        <f t="shared" ref="S45:T45" si="160">S46</f>
        <v>2947000</v>
      </c>
      <c r="T45" s="11">
        <f t="shared" si="160"/>
        <v>0</v>
      </c>
      <c r="U45" s="11">
        <f>U46</f>
        <v>2947000</v>
      </c>
      <c r="V45" s="11">
        <f t="shared" ref="V45" si="161">V46</f>
        <v>0</v>
      </c>
      <c r="W45" s="11">
        <f>W46</f>
        <v>2947000</v>
      </c>
      <c r="X45" s="11">
        <f t="shared" ref="X45" si="162">X46</f>
        <v>0</v>
      </c>
      <c r="Y45" s="11">
        <f>Y46</f>
        <v>2947000</v>
      </c>
      <c r="Z45" s="11">
        <f t="shared" ref="Z45" si="163">Z46</f>
        <v>0</v>
      </c>
      <c r="AA45" s="11">
        <f>AA46</f>
        <v>2947000</v>
      </c>
      <c r="AB45" s="11">
        <f t="shared" ref="AB45" si="164">AB46</f>
        <v>0</v>
      </c>
      <c r="AC45" s="11">
        <f>AC46</f>
        <v>2947000</v>
      </c>
      <c r="AD45" s="11">
        <f t="shared" ref="AD45" si="165">AD46</f>
        <v>0</v>
      </c>
      <c r="AE45" s="11">
        <f>AE46</f>
        <v>2947000</v>
      </c>
      <c r="AF45" s="11">
        <f t="shared" ref="AF45:AG45" si="166">AF46</f>
        <v>0</v>
      </c>
      <c r="AG45" s="11">
        <f t="shared" si="166"/>
        <v>2947000</v>
      </c>
    </row>
    <row r="46" spans="1:39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/>
      <c r="P46" s="13">
        <f>N46+O46</f>
        <v>2947000</v>
      </c>
      <c r="Q46" s="13"/>
      <c r="R46" s="13">
        <f>P46+Q46</f>
        <v>2947000</v>
      </c>
      <c r="S46" s="13"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  <c r="Z46" s="13"/>
      <c r="AA46" s="13">
        <f>Y46+Z46</f>
        <v>2947000</v>
      </c>
      <c r="AB46" s="13"/>
      <c r="AC46" s="13">
        <f>AA46+AB46</f>
        <v>2947000</v>
      </c>
      <c r="AD46" s="13"/>
      <c r="AE46" s="13">
        <f>AC46+AD46</f>
        <v>2947000</v>
      </c>
      <c r="AF46" s="13"/>
      <c r="AG46" s="13">
        <f>AE46+AF46</f>
        <v>2947000</v>
      </c>
    </row>
    <row r="47" spans="1:39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67">SUM(E48)</f>
        <v>4008192700</v>
      </c>
      <c r="F47" s="19">
        <f>SUM(F48)</f>
        <v>9130639908</v>
      </c>
      <c r="G47" s="19">
        <f t="shared" ref="G47" si="168">SUM(G48)</f>
        <v>0</v>
      </c>
      <c r="H47" s="19">
        <f>SUM(H48)</f>
        <v>9130639908</v>
      </c>
      <c r="I47" s="19">
        <f t="shared" ref="I47" si="169">SUM(I48)</f>
        <v>0</v>
      </c>
      <c r="J47" s="19">
        <f>SUM(J48)</f>
        <v>9130639908</v>
      </c>
      <c r="K47" s="19">
        <f t="shared" ref="K47" si="170">SUM(K48)</f>
        <v>0</v>
      </c>
      <c r="L47" s="19">
        <f>SUM(L48)</f>
        <v>9130639908</v>
      </c>
      <c r="M47" s="19">
        <f t="shared" ref="M47" si="171">SUM(M48)</f>
        <v>17155400</v>
      </c>
      <c r="N47" s="19">
        <f>SUM(N48)</f>
        <v>9147795308</v>
      </c>
      <c r="O47" s="19">
        <f t="shared" ref="O47" si="172">SUM(O48)</f>
        <v>649841400</v>
      </c>
      <c r="P47" s="19">
        <f>SUM(P48)</f>
        <v>9797636708</v>
      </c>
      <c r="Q47" s="19">
        <f t="shared" ref="Q47:R47" si="173">SUM(Q48)</f>
        <v>5238600</v>
      </c>
      <c r="R47" s="19">
        <f t="shared" si="173"/>
        <v>9802875308</v>
      </c>
      <c r="S47" s="19">
        <f>SUM(S48)</f>
        <v>4286307108</v>
      </c>
      <c r="T47" s="19">
        <f t="shared" ref="T47" si="174">SUM(T48)</f>
        <v>4858829100</v>
      </c>
      <c r="U47" s="19">
        <f>SUM(U48)</f>
        <v>9145136208</v>
      </c>
      <c r="V47" s="19">
        <f t="shared" ref="V47" si="175">SUM(V48)</f>
        <v>48</v>
      </c>
      <c r="W47" s="19">
        <f>SUM(W48)</f>
        <v>9145136256</v>
      </c>
      <c r="X47" s="19">
        <f t="shared" ref="X47" si="176">SUM(X48)</f>
        <v>0</v>
      </c>
      <c r="Y47" s="19">
        <f>SUM(Y48)</f>
        <v>9145136256</v>
      </c>
      <c r="Z47" s="19">
        <f t="shared" ref="Z47" si="177">SUM(Z48)</f>
        <v>0</v>
      </c>
      <c r="AA47" s="19">
        <f>SUM(AA48)</f>
        <v>9145136256</v>
      </c>
      <c r="AB47" s="19">
        <f t="shared" ref="AB47" si="178">SUM(AB48)</f>
        <v>18768752</v>
      </c>
      <c r="AC47" s="19">
        <f>SUM(AC48)</f>
        <v>9163905008</v>
      </c>
      <c r="AD47" s="19">
        <f t="shared" ref="AD47" si="179">SUM(AD48)</f>
        <v>683634000</v>
      </c>
      <c r="AE47" s="19">
        <f>SUM(AE48)</f>
        <v>9847539008</v>
      </c>
      <c r="AF47" s="19">
        <f t="shared" ref="AF47:AG47" si="180">SUM(AF48)</f>
        <v>-9366800</v>
      </c>
      <c r="AG47" s="19">
        <f t="shared" si="180"/>
        <v>9838172208</v>
      </c>
      <c r="AK47" s="20"/>
      <c r="AL47" s="20"/>
      <c r="AM47" s="20"/>
    </row>
    <row r="48" spans="1:39" ht="35.25" customHeight="1" x14ac:dyDescent="0.25">
      <c r="A48" s="1"/>
      <c r="B48" s="10" t="s">
        <v>61</v>
      </c>
      <c r="C48" s="10" t="s">
        <v>62</v>
      </c>
      <c r="D48" s="11">
        <f t="shared" ref="D48:V48" si="181">SUM(D49,D51,D90,D111)</f>
        <v>5122447208</v>
      </c>
      <c r="E48" s="11">
        <f t="shared" si="181"/>
        <v>4008192700</v>
      </c>
      <c r="F48" s="11">
        <f t="shared" si="181"/>
        <v>9130639908</v>
      </c>
      <c r="G48" s="11">
        <f t="shared" si="181"/>
        <v>0</v>
      </c>
      <c r="H48" s="11">
        <f>SUM(H49,H51,H90,H111)</f>
        <v>9130639908</v>
      </c>
      <c r="I48" s="11">
        <f t="shared" ref="I48" si="182">SUM(I49,I51,I90,I111)</f>
        <v>0</v>
      </c>
      <c r="J48" s="11">
        <f>SUM(J49,J51,J90,J111)</f>
        <v>9130639908</v>
      </c>
      <c r="K48" s="11">
        <f t="shared" ref="K48" si="183">SUM(K49,K51,K90,K111)</f>
        <v>0</v>
      </c>
      <c r="L48" s="11">
        <f>SUM(L49,L51,L90,L111)</f>
        <v>9130639908</v>
      </c>
      <c r="M48" s="11">
        <f t="shared" ref="M48" si="184">SUM(M49,M51,M90,M111)</f>
        <v>17155400</v>
      </c>
      <c r="N48" s="11">
        <f>SUM(N49,N51,N90,N111)</f>
        <v>9147795308</v>
      </c>
      <c r="O48" s="11">
        <f t="shared" ref="O48" si="185">SUM(O49,O51,O90,O111)</f>
        <v>649841400</v>
      </c>
      <c r="P48" s="11">
        <f>SUM(P49,P51,P90,P111)</f>
        <v>9797636708</v>
      </c>
      <c r="Q48" s="11">
        <f t="shared" ref="Q48:R48" si="186">SUM(Q49,Q51,Q90,Q111)</f>
        <v>5238600</v>
      </c>
      <c r="R48" s="11">
        <f t="shared" si="186"/>
        <v>9802875308</v>
      </c>
      <c r="S48" s="11">
        <f t="shared" si="181"/>
        <v>4286307108</v>
      </c>
      <c r="T48" s="11">
        <f t="shared" si="181"/>
        <v>4858829100</v>
      </c>
      <c r="U48" s="11">
        <f t="shared" si="181"/>
        <v>9145136208</v>
      </c>
      <c r="V48" s="11">
        <f t="shared" si="181"/>
        <v>48</v>
      </c>
      <c r="W48" s="11">
        <f>SUM(W49,W51,W90,W111)</f>
        <v>9145136256</v>
      </c>
      <c r="X48" s="11">
        <f t="shared" ref="X48" si="187">SUM(X49,X51,X90,X111)</f>
        <v>0</v>
      </c>
      <c r="Y48" s="11">
        <f>SUM(Y49,Y51,Y90,Y111)</f>
        <v>9145136256</v>
      </c>
      <c r="Z48" s="11">
        <f t="shared" ref="Z48" si="188">SUM(Z49,Z51,Z90,Z111)</f>
        <v>0</v>
      </c>
      <c r="AA48" s="11">
        <f>SUM(AA49,AA51,AA90,AA111)</f>
        <v>9145136256</v>
      </c>
      <c r="AB48" s="11">
        <f t="shared" ref="AB48" si="189">SUM(AB49,AB51,AB90,AB111)</f>
        <v>18768752</v>
      </c>
      <c r="AC48" s="11">
        <f>SUM(AC49,AC51,AC90,AC111)</f>
        <v>9163905008</v>
      </c>
      <c r="AD48" s="11">
        <f t="shared" ref="AD48" si="190">SUM(AD49,AD51,AD90,AD111)</f>
        <v>683634000</v>
      </c>
      <c r="AE48" s="11">
        <f>SUM(AE49,AE51,AE90,AE111)</f>
        <v>9847539008</v>
      </c>
      <c r="AF48" s="11">
        <f t="shared" ref="AF48:AG48" si="191">SUM(AF49,AF51,AF90,AF111)</f>
        <v>-9366800</v>
      </c>
      <c r="AG48" s="11">
        <f t="shared" si="191"/>
        <v>9838172208</v>
      </c>
      <c r="AJ48" s="20"/>
    </row>
    <row r="49" spans="1:33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92">E50</f>
        <v>0</v>
      </c>
      <c r="F49" s="11">
        <f>F50</f>
        <v>414638500</v>
      </c>
      <c r="G49" s="11">
        <f t="shared" ref="G49" si="193">G50</f>
        <v>0</v>
      </c>
      <c r="H49" s="11">
        <f>H50</f>
        <v>414638500</v>
      </c>
      <c r="I49" s="11">
        <f t="shared" ref="I49" si="194">I50</f>
        <v>0</v>
      </c>
      <c r="J49" s="11">
        <f>J50</f>
        <v>414638500</v>
      </c>
      <c r="K49" s="11">
        <f t="shared" ref="K49" si="195">K50</f>
        <v>0</v>
      </c>
      <c r="L49" s="11">
        <f>L50</f>
        <v>414638500</v>
      </c>
      <c r="M49" s="11">
        <f t="shared" ref="M49" si="196">M50</f>
        <v>0</v>
      </c>
      <c r="N49" s="11">
        <f>N50</f>
        <v>414638500</v>
      </c>
      <c r="O49" s="11">
        <f t="shared" ref="O49" si="197">O50</f>
        <v>0</v>
      </c>
      <c r="P49" s="11">
        <f>P50</f>
        <v>414638500</v>
      </c>
      <c r="Q49" s="11">
        <f t="shared" ref="Q49:R49" si="198">Q50</f>
        <v>0</v>
      </c>
      <c r="R49" s="11">
        <f t="shared" si="198"/>
        <v>414638500</v>
      </c>
      <c r="S49" s="11">
        <f>S50</f>
        <v>370682700</v>
      </c>
      <c r="T49" s="11">
        <f t="shared" ref="T49" si="199">T50</f>
        <v>0</v>
      </c>
      <c r="U49" s="11">
        <f>U50</f>
        <v>370682700</v>
      </c>
      <c r="V49" s="11">
        <f t="shared" ref="V49" si="200">V50</f>
        <v>0</v>
      </c>
      <c r="W49" s="11">
        <f>W50</f>
        <v>370682700</v>
      </c>
      <c r="X49" s="11">
        <f t="shared" ref="X49" si="201">X50</f>
        <v>0</v>
      </c>
      <c r="Y49" s="11">
        <f>Y50</f>
        <v>370682700</v>
      </c>
      <c r="Z49" s="11">
        <f t="shared" ref="Z49" si="202">Z50</f>
        <v>0</v>
      </c>
      <c r="AA49" s="11">
        <f>AA50</f>
        <v>370682700</v>
      </c>
      <c r="AB49" s="11">
        <f t="shared" ref="AB49" si="203">AB50</f>
        <v>0</v>
      </c>
      <c r="AC49" s="11">
        <f>AC50</f>
        <v>370682700</v>
      </c>
      <c r="AD49" s="11">
        <f t="shared" ref="AD49" si="204">AD50</f>
        <v>0</v>
      </c>
      <c r="AE49" s="11">
        <f>AE50</f>
        <v>370682700</v>
      </c>
      <c r="AF49" s="11">
        <f t="shared" ref="AF49:AG49" si="205">AF50</f>
        <v>0</v>
      </c>
      <c r="AG49" s="11">
        <f t="shared" si="205"/>
        <v>370682700</v>
      </c>
    </row>
    <row r="50" spans="1:33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/>
      <c r="P50" s="4">
        <f>N50+O50</f>
        <v>414638500</v>
      </c>
      <c r="Q50" s="4"/>
      <c r="R50" s="4">
        <f>P50+Q50</f>
        <v>414638500</v>
      </c>
      <c r="S50" s="4"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  <c r="Z50" s="4"/>
      <c r="AA50" s="4">
        <f>Y50+Z50</f>
        <v>370682700</v>
      </c>
      <c r="AB50" s="4"/>
      <c r="AC50" s="4">
        <f>AA50+AB50</f>
        <v>370682700</v>
      </c>
      <c r="AD50" s="4"/>
      <c r="AE50" s="4">
        <f>AC50+AD50</f>
        <v>370682700</v>
      </c>
      <c r="AF50" s="4"/>
      <c r="AG50" s="4">
        <f>AE50+AF50</f>
        <v>370682700</v>
      </c>
    </row>
    <row r="51" spans="1:33" ht="34.5" customHeight="1" x14ac:dyDescent="0.25">
      <c r="A51" s="1"/>
      <c r="B51" s="10" t="s">
        <v>98</v>
      </c>
      <c r="C51" s="10" t="s">
        <v>71</v>
      </c>
      <c r="D51" s="19">
        <f t="shared" ref="D51:V51" si="206">SUM(D52:D89)</f>
        <v>1559003400</v>
      </c>
      <c r="E51" s="19">
        <f t="shared" si="206"/>
        <v>2675508700</v>
      </c>
      <c r="F51" s="19">
        <f t="shared" si="206"/>
        <v>4234512100</v>
      </c>
      <c r="G51" s="19">
        <f t="shared" si="206"/>
        <v>0</v>
      </c>
      <c r="H51" s="19">
        <f>SUM(H52:H89)</f>
        <v>4234512100</v>
      </c>
      <c r="I51" s="19">
        <f t="shared" ref="I51" si="207">SUM(I52:I89)</f>
        <v>0</v>
      </c>
      <c r="J51" s="19">
        <f>SUM(J52:J89)</f>
        <v>4234512100</v>
      </c>
      <c r="K51" s="19">
        <f t="shared" ref="K51" si="208">SUM(K52:K89)</f>
        <v>0</v>
      </c>
      <c r="L51" s="19">
        <f>SUM(L52:L89)</f>
        <v>4234512100</v>
      </c>
      <c r="M51" s="19">
        <f t="shared" ref="M51" si="209">SUM(M52:M89)</f>
        <v>0</v>
      </c>
      <c r="N51" s="19">
        <f>SUM(N52:N89)</f>
        <v>4234512100</v>
      </c>
      <c r="O51" s="19">
        <f t="shared" ref="O51" si="210">SUM(O52:O89)</f>
        <v>649841400</v>
      </c>
      <c r="P51" s="19">
        <f>SUM(P52:P89)</f>
        <v>4884353500</v>
      </c>
      <c r="Q51" s="19">
        <f t="shared" ref="Q51:R51" si="211">SUM(Q52:Q89)</f>
        <v>7905600</v>
      </c>
      <c r="R51" s="19">
        <f t="shared" si="211"/>
        <v>4892259100</v>
      </c>
      <c r="S51" s="19">
        <f t="shared" si="206"/>
        <v>723145400</v>
      </c>
      <c r="T51" s="19">
        <f t="shared" si="206"/>
        <v>3842319500</v>
      </c>
      <c r="U51" s="19">
        <f t="shared" si="206"/>
        <v>4565464900</v>
      </c>
      <c r="V51" s="19">
        <f t="shared" si="206"/>
        <v>48</v>
      </c>
      <c r="W51" s="19">
        <f>SUM(W52:W89)</f>
        <v>4565464948</v>
      </c>
      <c r="X51" s="19">
        <f t="shared" ref="X51" si="212">SUM(X52:X89)</f>
        <v>0</v>
      </c>
      <c r="Y51" s="19">
        <f>SUM(Y52:Y89)</f>
        <v>4565464948</v>
      </c>
      <c r="Z51" s="19">
        <f t="shared" ref="Z51" si="213">SUM(Z52:Z89)</f>
        <v>0</v>
      </c>
      <c r="AA51" s="19">
        <f>SUM(AA52:AA89)</f>
        <v>4565464948</v>
      </c>
      <c r="AB51" s="19">
        <f t="shared" ref="AB51" si="214">SUM(AB52:AB89)</f>
        <v>-48</v>
      </c>
      <c r="AC51" s="19">
        <f>SUM(AC52:AC89)</f>
        <v>4565464900</v>
      </c>
      <c r="AD51" s="19">
        <f t="shared" ref="AD51" si="215">SUM(AD52:AD89)</f>
        <v>683634000</v>
      </c>
      <c r="AE51" s="19">
        <f>SUM(AE52:AE89)</f>
        <v>5249098900</v>
      </c>
      <c r="AF51" s="19">
        <f t="shared" ref="AF51:AG51" si="216">SUM(AF52:AF89)</f>
        <v>0</v>
      </c>
      <c r="AG51" s="19">
        <f t="shared" si="216"/>
        <v>5249098900</v>
      </c>
    </row>
    <row r="52" spans="1:33" ht="50.25" customHeight="1" x14ac:dyDescent="0.25">
      <c r="A52" s="1"/>
      <c r="B52" s="2" t="s">
        <v>199</v>
      </c>
      <c r="C52" s="2" t="s">
        <v>200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8" si="217">L52+M52</f>
        <v>1327326000</v>
      </c>
      <c r="O52" s="4"/>
      <c r="P52" s="4">
        <f>N52+O52</f>
        <v>1327326000</v>
      </c>
      <c r="Q52" s="4"/>
      <c r="R52" s="4">
        <f>P52+Q52</f>
        <v>1327326000</v>
      </c>
      <c r="S52" s="4"/>
      <c r="T52" s="4">
        <v>1049688000</v>
      </c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  <c r="Z52" s="4"/>
      <c r="AA52" s="4">
        <f>Y52+Z52</f>
        <v>1049688000</v>
      </c>
      <c r="AB52" s="4"/>
      <c r="AC52" s="4">
        <f>AA52+AB52</f>
        <v>1049688000</v>
      </c>
      <c r="AD52" s="4"/>
      <c r="AE52" s="4">
        <f>AC52+AD52</f>
        <v>1049688000</v>
      </c>
      <c r="AF52" s="4"/>
      <c r="AG52" s="4">
        <f t="shared" ref="AG52:AG53" si="218">AE52+AF52</f>
        <v>1049688000</v>
      </c>
    </row>
    <row r="53" spans="1:33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217"/>
        <v>58270200</v>
      </c>
      <c r="O53" s="4"/>
      <c r="P53" s="4">
        <f t="shared" ref="P53:P89" si="219">N53+O53</f>
        <v>58270200</v>
      </c>
      <c r="Q53" s="4"/>
      <c r="R53" s="4">
        <f t="shared" ref="R53:R89" si="220">P53+Q53</f>
        <v>58270200</v>
      </c>
      <c r="S53" s="4">
        <v>5609900</v>
      </c>
      <c r="T53" s="4">
        <v>-4098100</v>
      </c>
      <c r="U53" s="4">
        <f t="shared" ref="U53:U85" si="221">S53+T53</f>
        <v>1511800</v>
      </c>
      <c r="V53" s="4"/>
      <c r="W53" s="4">
        <f t="shared" ref="W53:W97" si="222">U53+V53</f>
        <v>1511800</v>
      </c>
      <c r="X53" s="4"/>
      <c r="Y53" s="4">
        <f t="shared" ref="Y53:Y89" si="223">W53+X53</f>
        <v>1511800</v>
      </c>
      <c r="Z53" s="4"/>
      <c r="AA53" s="4">
        <f>Y53+Z53</f>
        <v>1511800</v>
      </c>
      <c r="AB53" s="4"/>
      <c r="AC53" s="4">
        <f t="shared" ref="AC53:AC89" si="224">AA53+AB53</f>
        <v>1511800</v>
      </c>
      <c r="AD53" s="4"/>
      <c r="AE53" s="4">
        <f t="shared" ref="AE53:AE89" si="225">AC53+AD53</f>
        <v>1511800</v>
      </c>
      <c r="AF53" s="4"/>
      <c r="AG53" s="4">
        <f t="shared" si="218"/>
        <v>1511800</v>
      </c>
    </row>
    <row r="54" spans="1:33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9" si="226">D54+E54</f>
        <v>9747600</v>
      </c>
      <c r="G54" s="4"/>
      <c r="H54" s="4">
        <f t="shared" ref="H54:H89" si="227">F54+G54</f>
        <v>9747600</v>
      </c>
      <c r="I54" s="4"/>
      <c r="J54" s="4">
        <f t="shared" ref="J54:J89" si="228">H54+I54</f>
        <v>9747600</v>
      </c>
      <c r="K54" s="4"/>
      <c r="L54" s="4">
        <f>J54+K54</f>
        <v>9747600</v>
      </c>
      <c r="M54" s="4"/>
      <c r="N54" s="4">
        <f t="shared" si="217"/>
        <v>9747600</v>
      </c>
      <c r="O54" s="4"/>
      <c r="P54" s="4">
        <f t="shared" si="219"/>
        <v>9747600</v>
      </c>
      <c r="Q54" s="4"/>
      <c r="R54" s="4">
        <f t="shared" si="220"/>
        <v>9747600</v>
      </c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52.5" customHeight="1" x14ac:dyDescent="0.25">
      <c r="A55" s="1"/>
      <c r="B55" s="2" t="s">
        <v>192</v>
      </c>
      <c r="C55" s="3" t="s">
        <v>191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>
        <v>282030000</v>
      </c>
      <c r="U55" s="4">
        <f t="shared" si="221"/>
        <v>282030000</v>
      </c>
      <c r="V55" s="4"/>
      <c r="W55" s="4">
        <f t="shared" si="222"/>
        <v>282030000</v>
      </c>
      <c r="X55" s="4"/>
      <c r="Y55" s="4">
        <f t="shared" si="223"/>
        <v>282030000</v>
      </c>
      <c r="Z55" s="4"/>
      <c r="AA55" s="4">
        <f t="shared" ref="AA55:AA89" si="229">Y55+Z55</f>
        <v>282030000</v>
      </c>
      <c r="AB55" s="4"/>
      <c r="AC55" s="4">
        <f t="shared" si="224"/>
        <v>282030000</v>
      </c>
      <c r="AD55" s="4"/>
      <c r="AE55" s="4">
        <f t="shared" si="225"/>
        <v>282030000</v>
      </c>
      <c r="AF55" s="4"/>
      <c r="AG55" s="4">
        <f t="shared" ref="AG55:AG57" si="230">AE55+AF55</f>
        <v>282030000</v>
      </c>
    </row>
    <row r="56" spans="1:33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226"/>
        <v>49387400</v>
      </c>
      <c r="G56" s="4"/>
      <c r="H56" s="4">
        <f t="shared" si="227"/>
        <v>49387400</v>
      </c>
      <c r="I56" s="4"/>
      <c r="J56" s="4">
        <f t="shared" si="228"/>
        <v>49387400</v>
      </c>
      <c r="K56" s="4"/>
      <c r="L56" s="4">
        <f>J56+K56</f>
        <v>49387400</v>
      </c>
      <c r="M56" s="4"/>
      <c r="N56" s="4">
        <f t="shared" si="217"/>
        <v>49387400</v>
      </c>
      <c r="O56" s="4"/>
      <c r="P56" s="4">
        <f t="shared" si="219"/>
        <v>49387400</v>
      </c>
      <c r="Q56" s="4"/>
      <c r="R56" s="4">
        <f t="shared" si="220"/>
        <v>49387400</v>
      </c>
      <c r="S56" s="4">
        <v>49387400</v>
      </c>
      <c r="T56" s="4"/>
      <c r="U56" s="4">
        <f t="shared" si="221"/>
        <v>49387400</v>
      </c>
      <c r="V56" s="4"/>
      <c r="W56" s="4">
        <f t="shared" si="222"/>
        <v>49387400</v>
      </c>
      <c r="X56" s="4"/>
      <c r="Y56" s="4">
        <f t="shared" si="223"/>
        <v>49387400</v>
      </c>
      <c r="Z56" s="4"/>
      <c r="AA56" s="4">
        <f t="shared" si="229"/>
        <v>49387400</v>
      </c>
      <c r="AB56" s="4"/>
      <c r="AC56" s="4">
        <f t="shared" si="224"/>
        <v>49387400</v>
      </c>
      <c r="AD56" s="4"/>
      <c r="AE56" s="4">
        <f t="shared" si="225"/>
        <v>49387400</v>
      </c>
      <c r="AF56" s="4"/>
      <c r="AG56" s="4">
        <f t="shared" si="230"/>
        <v>49387400</v>
      </c>
    </row>
    <row r="57" spans="1:33" ht="82.5" customHeight="1" x14ac:dyDescent="0.25">
      <c r="A57" s="1"/>
      <c r="B57" s="2" t="s">
        <v>232</v>
      </c>
      <c r="C57" s="3" t="s">
        <v>233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605793700</v>
      </c>
      <c r="P57" s="4">
        <f t="shared" si="219"/>
        <v>605793700</v>
      </c>
      <c r="Q57" s="4"/>
      <c r="R57" s="4">
        <f t="shared" si="220"/>
        <v>605793700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>
        <v>605793700</v>
      </c>
      <c r="AE57" s="4">
        <f t="shared" si="225"/>
        <v>605793700</v>
      </c>
      <c r="AF57" s="4"/>
      <c r="AG57" s="4">
        <f t="shared" si="230"/>
        <v>605793700</v>
      </c>
    </row>
    <row r="58" spans="1:33" ht="115.5" customHeight="1" x14ac:dyDescent="0.25">
      <c r="A58" s="1"/>
      <c r="B58" s="2" t="s">
        <v>116</v>
      </c>
      <c r="C58" s="3" t="s">
        <v>115</v>
      </c>
      <c r="D58" s="4">
        <v>1491000</v>
      </c>
      <c r="E58" s="4"/>
      <c r="F58" s="4">
        <f t="shared" si="226"/>
        <v>1491000</v>
      </c>
      <c r="G58" s="4"/>
      <c r="H58" s="4">
        <f t="shared" si="227"/>
        <v>1491000</v>
      </c>
      <c r="I58" s="4"/>
      <c r="J58" s="4">
        <f t="shared" si="228"/>
        <v>1491000</v>
      </c>
      <c r="K58" s="4"/>
      <c r="L58" s="4">
        <f>J58+K58</f>
        <v>1491000</v>
      </c>
      <c r="M58" s="4"/>
      <c r="N58" s="4">
        <f t="shared" si="217"/>
        <v>1491000</v>
      </c>
      <c r="O58" s="4"/>
      <c r="P58" s="4">
        <f t="shared" si="219"/>
        <v>1491000</v>
      </c>
      <c r="Q58" s="4"/>
      <c r="R58" s="4">
        <f t="shared" si="220"/>
        <v>1491000</v>
      </c>
      <c r="S58" s="4">
        <v>1491000</v>
      </c>
      <c r="T58" s="4"/>
      <c r="U58" s="4">
        <f t="shared" si="221"/>
        <v>1491000</v>
      </c>
      <c r="V58" s="4"/>
      <c r="W58" s="4">
        <f t="shared" si="222"/>
        <v>1491000</v>
      </c>
      <c r="X58" s="4"/>
      <c r="Y58" s="4">
        <f t="shared" si="223"/>
        <v>1491000</v>
      </c>
      <c r="Z58" s="4"/>
      <c r="AA58" s="4">
        <f t="shared" si="229"/>
        <v>1491000</v>
      </c>
      <c r="AB58" s="4"/>
      <c r="AC58" s="4">
        <f t="shared" si="224"/>
        <v>1491000</v>
      </c>
      <c r="AD58" s="4"/>
      <c r="AE58" s="4">
        <f t="shared" si="225"/>
        <v>1491000</v>
      </c>
      <c r="AF58" s="4"/>
      <c r="AG58" s="4">
        <f t="shared" ref="AG58:AG60" si="231">AE58+AF58</f>
        <v>1491000</v>
      </c>
    </row>
    <row r="59" spans="1:33" ht="51" hidden="1" customHeight="1" x14ac:dyDescent="0.25">
      <c r="A59" s="1"/>
      <c r="B59" s="2" t="s">
        <v>163</v>
      </c>
      <c r="C59" s="3" t="s">
        <v>164</v>
      </c>
      <c r="D59" s="4">
        <v>300000000</v>
      </c>
      <c r="E59" s="4"/>
      <c r="F59" s="4">
        <f t="shared" si="226"/>
        <v>300000000</v>
      </c>
      <c r="G59" s="4">
        <v>-300000000</v>
      </c>
      <c r="H59" s="4"/>
      <c r="I59" s="4"/>
      <c r="J59" s="4">
        <f t="shared" si="228"/>
        <v>0</v>
      </c>
      <c r="K59" s="4"/>
      <c r="L59" s="4"/>
      <c r="M59" s="4"/>
      <c r="N59" s="4">
        <f t="shared" ref="N59:N89" si="232">L59+M59</f>
        <v>0</v>
      </c>
      <c r="O59" s="4"/>
      <c r="P59" s="4">
        <f t="shared" si="219"/>
        <v>0</v>
      </c>
      <c r="Q59" s="4"/>
      <c r="R59" s="4">
        <f t="shared" si="220"/>
        <v>0</v>
      </c>
      <c r="S59" s="4"/>
      <c r="T59" s="4"/>
      <c r="U59" s="4"/>
      <c r="V59" s="4"/>
      <c r="W59" s="4"/>
      <c r="X59" s="4"/>
      <c r="Y59" s="4">
        <f t="shared" si="223"/>
        <v>0</v>
      </c>
      <c r="Z59" s="4"/>
      <c r="AA59" s="4"/>
      <c r="AB59" s="4"/>
      <c r="AC59" s="4">
        <f t="shared" si="224"/>
        <v>0</v>
      </c>
      <c r="AD59" s="4"/>
      <c r="AE59" s="4">
        <f t="shared" si="225"/>
        <v>0</v>
      </c>
      <c r="AF59" s="4"/>
      <c r="AG59" s="4">
        <f t="shared" si="231"/>
        <v>0</v>
      </c>
    </row>
    <row r="60" spans="1:33" ht="90" customHeight="1" x14ac:dyDescent="0.25">
      <c r="A60" s="1"/>
      <c r="B60" s="2" t="s">
        <v>170</v>
      </c>
      <c r="C60" s="3" t="s">
        <v>171</v>
      </c>
      <c r="D60" s="4"/>
      <c r="E60" s="4">
        <v>373148000</v>
      </c>
      <c r="F60" s="4">
        <f t="shared" si="226"/>
        <v>373148000</v>
      </c>
      <c r="G60" s="4"/>
      <c r="H60" s="4">
        <f t="shared" si="227"/>
        <v>373148000</v>
      </c>
      <c r="I60" s="4"/>
      <c r="J60" s="4">
        <f t="shared" si="228"/>
        <v>373148000</v>
      </c>
      <c r="K60" s="4"/>
      <c r="L60" s="4">
        <f>J60+K60</f>
        <v>373148000</v>
      </c>
      <c r="M60" s="4"/>
      <c r="N60" s="4">
        <f t="shared" si="232"/>
        <v>373148000</v>
      </c>
      <c r="O60" s="4"/>
      <c r="P60" s="4">
        <f t="shared" si="219"/>
        <v>373148000</v>
      </c>
      <c r="Q60" s="4"/>
      <c r="R60" s="4">
        <f t="shared" si="220"/>
        <v>373148000</v>
      </c>
      <c r="S60" s="4"/>
      <c r="T60" s="4">
        <v>104350100</v>
      </c>
      <c r="U60" s="4">
        <f t="shared" si="221"/>
        <v>104350100</v>
      </c>
      <c r="V60" s="4"/>
      <c r="W60" s="4">
        <f t="shared" si="222"/>
        <v>104350100</v>
      </c>
      <c r="X60" s="4"/>
      <c r="Y60" s="4">
        <f t="shared" si="223"/>
        <v>104350100</v>
      </c>
      <c r="Z60" s="4"/>
      <c r="AA60" s="4">
        <f t="shared" si="229"/>
        <v>104350100</v>
      </c>
      <c r="AB60" s="4"/>
      <c r="AC60" s="4">
        <f t="shared" si="224"/>
        <v>104350100</v>
      </c>
      <c r="AD60" s="4"/>
      <c r="AE60" s="4">
        <f t="shared" si="225"/>
        <v>104350100</v>
      </c>
      <c r="AF60" s="4"/>
      <c r="AG60" s="4">
        <f t="shared" si="231"/>
        <v>104350100</v>
      </c>
    </row>
    <row r="61" spans="1:33" ht="113.25" customHeight="1" x14ac:dyDescent="0.25">
      <c r="A61" s="1"/>
      <c r="B61" s="2" t="s">
        <v>117</v>
      </c>
      <c r="C61" s="3" t="s">
        <v>231</v>
      </c>
      <c r="D61" s="4">
        <v>14400000</v>
      </c>
      <c r="E61" s="4"/>
      <c r="F61" s="4">
        <f t="shared" si="226"/>
        <v>14400000</v>
      </c>
      <c r="G61" s="4"/>
      <c r="H61" s="4">
        <f t="shared" si="227"/>
        <v>14400000</v>
      </c>
      <c r="I61" s="4"/>
      <c r="J61" s="4">
        <f t="shared" si="228"/>
        <v>14400000</v>
      </c>
      <c r="K61" s="4"/>
      <c r="L61" s="4">
        <f>J61+K61</f>
        <v>14400000</v>
      </c>
      <c r="M61" s="4"/>
      <c r="N61" s="4">
        <f t="shared" si="232"/>
        <v>14400000</v>
      </c>
      <c r="O61" s="4"/>
      <c r="P61" s="4">
        <f t="shared" si="219"/>
        <v>14400000</v>
      </c>
      <c r="Q61" s="4"/>
      <c r="R61" s="4">
        <f t="shared" si="220"/>
        <v>14400000</v>
      </c>
      <c r="S61" s="4">
        <v>14700000</v>
      </c>
      <c r="T61" s="4"/>
      <c r="U61" s="4">
        <f t="shared" si="221"/>
        <v>14700000</v>
      </c>
      <c r="V61" s="4"/>
      <c r="W61" s="4">
        <f t="shared" si="222"/>
        <v>14700000</v>
      </c>
      <c r="X61" s="4"/>
      <c r="Y61" s="4">
        <f t="shared" si="223"/>
        <v>14700000</v>
      </c>
      <c r="Z61" s="4"/>
      <c r="AA61" s="4">
        <f t="shared" si="229"/>
        <v>14700000</v>
      </c>
      <c r="AB61" s="4"/>
      <c r="AC61" s="4">
        <f t="shared" si="224"/>
        <v>14700000</v>
      </c>
      <c r="AD61" s="4"/>
      <c r="AE61" s="4">
        <f t="shared" si="225"/>
        <v>14700000</v>
      </c>
      <c r="AF61" s="4"/>
      <c r="AG61" s="4">
        <f t="shared" ref="AG61:AG63" si="233">AE61+AF61</f>
        <v>14700000</v>
      </c>
    </row>
    <row r="62" spans="1:33" ht="85.5" customHeight="1" x14ac:dyDescent="0.25">
      <c r="A62" s="1"/>
      <c r="B62" s="2" t="s">
        <v>172</v>
      </c>
      <c r="C62" s="3" t="s">
        <v>173</v>
      </c>
      <c r="D62" s="4"/>
      <c r="E62" s="4">
        <v>75179200</v>
      </c>
      <c r="F62" s="4">
        <f t="shared" si="226"/>
        <v>75179200</v>
      </c>
      <c r="G62" s="4"/>
      <c r="H62" s="4">
        <f t="shared" si="227"/>
        <v>75179200</v>
      </c>
      <c r="I62" s="4"/>
      <c r="J62" s="4">
        <f t="shared" si="228"/>
        <v>75179200</v>
      </c>
      <c r="K62" s="4"/>
      <c r="L62" s="4">
        <f>J62+K62</f>
        <v>75179200</v>
      </c>
      <c r="M62" s="4"/>
      <c r="N62" s="4">
        <f t="shared" si="232"/>
        <v>75179200</v>
      </c>
      <c r="O62" s="4">
        <v>1608900</v>
      </c>
      <c r="P62" s="4">
        <f t="shared" si="219"/>
        <v>76788100</v>
      </c>
      <c r="Q62" s="4"/>
      <c r="R62" s="4">
        <f t="shared" si="220"/>
        <v>76788100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53.25" customHeight="1" x14ac:dyDescent="0.25">
      <c r="A63" s="1"/>
      <c r="B63" s="2" t="s">
        <v>174</v>
      </c>
      <c r="C63" s="3" t="s">
        <v>175</v>
      </c>
      <c r="D63" s="4"/>
      <c r="E63" s="4">
        <v>41701400</v>
      </c>
      <c r="F63" s="4">
        <f t="shared" si="226"/>
        <v>41701400</v>
      </c>
      <c r="G63" s="4"/>
      <c r="H63" s="4">
        <f t="shared" si="227"/>
        <v>41701400</v>
      </c>
      <c r="I63" s="4"/>
      <c r="J63" s="4">
        <f t="shared" si="228"/>
        <v>41701400</v>
      </c>
      <c r="K63" s="4"/>
      <c r="L63" s="4">
        <f t="shared" ref="L63:L89" si="234">J63+K63</f>
        <v>41701400</v>
      </c>
      <c r="M63" s="4"/>
      <c r="N63" s="4">
        <f t="shared" si="232"/>
        <v>41701400</v>
      </c>
      <c r="O63" s="4"/>
      <c r="P63" s="4">
        <f t="shared" si="219"/>
        <v>41701400</v>
      </c>
      <c r="Q63" s="4"/>
      <c r="R63" s="4">
        <f t="shared" si="220"/>
        <v>41701400</v>
      </c>
      <c r="S63" s="4"/>
      <c r="T63" s="4">
        <v>41701400</v>
      </c>
      <c r="U63" s="4">
        <f t="shared" si="221"/>
        <v>41701400</v>
      </c>
      <c r="V63" s="4"/>
      <c r="W63" s="4">
        <f t="shared" si="222"/>
        <v>41701400</v>
      </c>
      <c r="X63" s="4"/>
      <c r="Y63" s="4">
        <f t="shared" si="223"/>
        <v>41701400</v>
      </c>
      <c r="Z63" s="4"/>
      <c r="AA63" s="4">
        <f t="shared" si="229"/>
        <v>41701400</v>
      </c>
      <c r="AB63" s="4"/>
      <c r="AC63" s="4">
        <f t="shared" si="224"/>
        <v>41701400</v>
      </c>
      <c r="AD63" s="4"/>
      <c r="AE63" s="4">
        <f t="shared" si="225"/>
        <v>41701400</v>
      </c>
      <c r="AF63" s="4"/>
      <c r="AG63" s="4">
        <f t="shared" si="233"/>
        <v>41701400</v>
      </c>
    </row>
    <row r="64" spans="1:33" ht="67.5" customHeight="1" x14ac:dyDescent="0.25">
      <c r="A64" s="1"/>
      <c r="B64" s="2" t="s">
        <v>118</v>
      </c>
      <c r="C64" s="3" t="s">
        <v>119</v>
      </c>
      <c r="D64" s="4">
        <v>13398300</v>
      </c>
      <c r="E64" s="4">
        <v>48200</v>
      </c>
      <c r="F64" s="4">
        <f t="shared" si="226"/>
        <v>13446500</v>
      </c>
      <c r="G64" s="4"/>
      <c r="H64" s="4">
        <f t="shared" si="227"/>
        <v>13446500</v>
      </c>
      <c r="I64" s="4"/>
      <c r="J64" s="4">
        <f t="shared" si="228"/>
        <v>13446500</v>
      </c>
      <c r="K64" s="4"/>
      <c r="L64" s="4">
        <f t="shared" si="234"/>
        <v>13446500</v>
      </c>
      <c r="M64" s="4"/>
      <c r="N64" s="4">
        <f t="shared" si="232"/>
        <v>13446500</v>
      </c>
      <c r="O64" s="4"/>
      <c r="P64" s="4">
        <f t="shared" si="219"/>
        <v>13446500</v>
      </c>
      <c r="Q64" s="4"/>
      <c r="R64" s="4">
        <f t="shared" si="220"/>
        <v>13446500</v>
      </c>
      <c r="S64" s="4">
        <v>13398300</v>
      </c>
      <c r="T64" s="4">
        <v>48200</v>
      </c>
      <c r="U64" s="4">
        <f t="shared" si="221"/>
        <v>13446500</v>
      </c>
      <c r="V64" s="4"/>
      <c r="W64" s="4">
        <f t="shared" si="222"/>
        <v>13446500</v>
      </c>
      <c r="X64" s="4"/>
      <c r="Y64" s="4">
        <f t="shared" si="223"/>
        <v>13446500</v>
      </c>
      <c r="Z64" s="4"/>
      <c r="AA64" s="4">
        <f t="shared" si="229"/>
        <v>13446500</v>
      </c>
      <c r="AB64" s="4"/>
      <c r="AC64" s="4">
        <f t="shared" si="224"/>
        <v>13446500</v>
      </c>
      <c r="AD64" s="4"/>
      <c r="AE64" s="4">
        <f t="shared" si="225"/>
        <v>13446500</v>
      </c>
      <c r="AF64" s="4"/>
      <c r="AG64" s="4">
        <f t="shared" ref="AG64:AG66" si="235">AE64+AF64</f>
        <v>13446500</v>
      </c>
    </row>
    <row r="65" spans="1:36" ht="68.25" customHeight="1" x14ac:dyDescent="0.25">
      <c r="A65" s="1"/>
      <c r="B65" s="2" t="s">
        <v>120</v>
      </c>
      <c r="C65" s="3" t="s">
        <v>121</v>
      </c>
      <c r="D65" s="4">
        <v>10917000</v>
      </c>
      <c r="E65" s="4"/>
      <c r="F65" s="4">
        <f t="shared" si="226"/>
        <v>10917000</v>
      </c>
      <c r="G65" s="4"/>
      <c r="H65" s="4">
        <f t="shared" si="227"/>
        <v>10917000</v>
      </c>
      <c r="I65" s="4"/>
      <c r="J65" s="4">
        <f t="shared" si="228"/>
        <v>10917000</v>
      </c>
      <c r="K65" s="4"/>
      <c r="L65" s="4">
        <f>J65+K65</f>
        <v>10917000</v>
      </c>
      <c r="M65" s="4"/>
      <c r="N65" s="4">
        <f t="shared" si="232"/>
        <v>10917000</v>
      </c>
      <c r="O65" s="4"/>
      <c r="P65" s="4">
        <f t="shared" si="219"/>
        <v>10917000</v>
      </c>
      <c r="Q65" s="4"/>
      <c r="R65" s="4">
        <f t="shared" si="220"/>
        <v>10917000</v>
      </c>
      <c r="S65" s="4">
        <v>7027200</v>
      </c>
      <c r="T65" s="4"/>
      <c r="U65" s="4">
        <f t="shared" si="221"/>
        <v>7027200</v>
      </c>
      <c r="V65" s="4"/>
      <c r="W65" s="4">
        <f t="shared" si="222"/>
        <v>7027200</v>
      </c>
      <c r="X65" s="4"/>
      <c r="Y65" s="4">
        <f t="shared" si="223"/>
        <v>7027200</v>
      </c>
      <c r="Z65" s="4"/>
      <c r="AA65" s="4">
        <f t="shared" si="229"/>
        <v>7027200</v>
      </c>
      <c r="AB65" s="4"/>
      <c r="AC65" s="4">
        <f t="shared" si="224"/>
        <v>7027200</v>
      </c>
      <c r="AD65" s="4"/>
      <c r="AE65" s="4">
        <f t="shared" si="225"/>
        <v>7027200</v>
      </c>
      <c r="AF65" s="4"/>
      <c r="AG65" s="4">
        <f t="shared" si="235"/>
        <v>7027200</v>
      </c>
    </row>
    <row r="66" spans="1:36" ht="66" customHeight="1" x14ac:dyDescent="0.25">
      <c r="A66" s="1"/>
      <c r="B66" s="2" t="s">
        <v>122</v>
      </c>
      <c r="C66" s="3" t="s">
        <v>123</v>
      </c>
      <c r="D66" s="4">
        <v>29390600</v>
      </c>
      <c r="E66" s="4">
        <v>-29390600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>
        <v>22019000</v>
      </c>
      <c r="U66" s="4">
        <f t="shared" si="221"/>
        <v>22019000</v>
      </c>
      <c r="V66" s="4">
        <v>48</v>
      </c>
      <c r="W66" s="4">
        <f t="shared" si="222"/>
        <v>22019048</v>
      </c>
      <c r="X66" s="4"/>
      <c r="Y66" s="4">
        <f t="shared" si="223"/>
        <v>22019048</v>
      </c>
      <c r="Z66" s="4"/>
      <c r="AA66" s="4">
        <f t="shared" si="229"/>
        <v>22019048</v>
      </c>
      <c r="AB66" s="4">
        <v>-48</v>
      </c>
      <c r="AC66" s="4">
        <f t="shared" si="224"/>
        <v>22019000</v>
      </c>
      <c r="AD66" s="4"/>
      <c r="AE66" s="4">
        <f t="shared" si="225"/>
        <v>22019000</v>
      </c>
      <c r="AF66" s="4"/>
      <c r="AG66" s="4">
        <f t="shared" si="235"/>
        <v>22019000</v>
      </c>
    </row>
    <row r="67" spans="1:36" ht="104.25" customHeight="1" x14ac:dyDescent="0.25">
      <c r="A67" s="1"/>
      <c r="B67" s="2" t="s">
        <v>202</v>
      </c>
      <c r="C67" s="3" t="s">
        <v>201</v>
      </c>
      <c r="D67" s="4"/>
      <c r="E67" s="4">
        <v>420680200</v>
      </c>
      <c r="F67" s="4">
        <f t="shared" si="226"/>
        <v>420680200</v>
      </c>
      <c r="G67" s="4"/>
      <c r="H67" s="4">
        <f t="shared" si="227"/>
        <v>420680200</v>
      </c>
      <c r="I67" s="4"/>
      <c r="J67" s="4">
        <f t="shared" si="228"/>
        <v>420680200</v>
      </c>
      <c r="K67" s="4"/>
      <c r="L67" s="4">
        <f t="shared" si="234"/>
        <v>420680200</v>
      </c>
      <c r="M67" s="4"/>
      <c r="N67" s="4">
        <f t="shared" si="232"/>
        <v>420680200</v>
      </c>
      <c r="O67" s="4"/>
      <c r="P67" s="4">
        <f t="shared" si="219"/>
        <v>420680200</v>
      </c>
      <c r="Q67" s="4"/>
      <c r="R67" s="4">
        <f t="shared" si="220"/>
        <v>420680200</v>
      </c>
      <c r="S67" s="4"/>
      <c r="T67" s="4">
        <v>221990800</v>
      </c>
      <c r="U67" s="4">
        <f t="shared" si="221"/>
        <v>221990800</v>
      </c>
      <c r="V67" s="4"/>
      <c r="W67" s="4">
        <f t="shared" si="222"/>
        <v>221990800</v>
      </c>
      <c r="X67" s="4"/>
      <c r="Y67" s="4">
        <f t="shared" si="223"/>
        <v>221990800</v>
      </c>
      <c r="Z67" s="4"/>
      <c r="AA67" s="4">
        <f t="shared" si="229"/>
        <v>221990800</v>
      </c>
      <c r="AB67" s="4"/>
      <c r="AC67" s="4">
        <f t="shared" si="224"/>
        <v>221990800</v>
      </c>
      <c r="AD67" s="4"/>
      <c r="AE67" s="4">
        <f t="shared" si="225"/>
        <v>221990800</v>
      </c>
      <c r="AF67" s="4"/>
      <c r="AG67" s="4">
        <f t="shared" ref="AG67:AG72" si="236">AE67+AF67</f>
        <v>221990800</v>
      </c>
    </row>
    <row r="68" spans="1:36" ht="52.5" customHeight="1" x14ac:dyDescent="0.25">
      <c r="A68" s="1"/>
      <c r="B68" s="2" t="s">
        <v>203</v>
      </c>
      <c r="C68" s="3" t="s">
        <v>204</v>
      </c>
      <c r="D68" s="4"/>
      <c r="E68" s="4">
        <v>71492700</v>
      </c>
      <c r="F68" s="4">
        <f t="shared" si="226"/>
        <v>71492700</v>
      </c>
      <c r="G68" s="4"/>
      <c r="H68" s="4">
        <f t="shared" si="227"/>
        <v>71492700</v>
      </c>
      <c r="I68" s="4"/>
      <c r="J68" s="4">
        <f t="shared" si="228"/>
        <v>71492700</v>
      </c>
      <c r="K68" s="4"/>
      <c r="L68" s="4">
        <f t="shared" si="234"/>
        <v>71492700</v>
      </c>
      <c r="M68" s="4"/>
      <c r="N68" s="4">
        <f t="shared" si="232"/>
        <v>71492700</v>
      </c>
      <c r="O68" s="4"/>
      <c r="P68" s="4">
        <f t="shared" si="219"/>
        <v>71492700</v>
      </c>
      <c r="Q68" s="4"/>
      <c r="R68" s="4">
        <f t="shared" si="220"/>
        <v>71492700</v>
      </c>
      <c r="S68" s="4"/>
      <c r="T68" s="4">
        <v>151791200</v>
      </c>
      <c r="U68" s="4">
        <f t="shared" si="221"/>
        <v>151791200</v>
      </c>
      <c r="V68" s="4"/>
      <c r="W68" s="4">
        <f t="shared" si="222"/>
        <v>151791200</v>
      </c>
      <c r="X68" s="4"/>
      <c r="Y68" s="4">
        <f t="shared" si="223"/>
        <v>151791200</v>
      </c>
      <c r="Z68" s="4"/>
      <c r="AA68" s="4">
        <f t="shared" si="229"/>
        <v>151791200</v>
      </c>
      <c r="AB68" s="4"/>
      <c r="AC68" s="4">
        <f t="shared" si="224"/>
        <v>151791200</v>
      </c>
      <c r="AD68" s="4"/>
      <c r="AE68" s="4">
        <f t="shared" si="225"/>
        <v>151791200</v>
      </c>
      <c r="AF68" s="4"/>
      <c r="AG68" s="4">
        <f t="shared" si="236"/>
        <v>151791200</v>
      </c>
    </row>
    <row r="69" spans="1:36" ht="100.5" customHeight="1" x14ac:dyDescent="0.25">
      <c r="A69" s="1"/>
      <c r="B69" s="2" t="s">
        <v>168</v>
      </c>
      <c r="C69" s="3" t="s">
        <v>169</v>
      </c>
      <c r="D69" s="4">
        <v>0</v>
      </c>
      <c r="E69" s="4">
        <v>200054300</v>
      </c>
      <c r="F69" s="4">
        <f t="shared" si="226"/>
        <v>200054300</v>
      </c>
      <c r="G69" s="4"/>
      <c r="H69" s="4">
        <f t="shared" si="227"/>
        <v>200054300</v>
      </c>
      <c r="I69" s="4"/>
      <c r="J69" s="4">
        <f t="shared" si="228"/>
        <v>200054300</v>
      </c>
      <c r="K69" s="4"/>
      <c r="L69" s="4">
        <f t="shared" si="234"/>
        <v>200054300</v>
      </c>
      <c r="M69" s="4"/>
      <c r="N69" s="4">
        <f t="shared" si="232"/>
        <v>200054300</v>
      </c>
      <c r="O69" s="4"/>
      <c r="P69" s="4">
        <f t="shared" si="219"/>
        <v>200054300</v>
      </c>
      <c r="Q69" s="4"/>
      <c r="R69" s="4">
        <f t="shared" si="220"/>
        <v>200054300</v>
      </c>
      <c r="S69" s="4">
        <v>0</v>
      </c>
      <c r="T69" s="4">
        <v>251855200</v>
      </c>
      <c r="U69" s="4">
        <f t="shared" si="221"/>
        <v>251855200</v>
      </c>
      <c r="V69" s="4"/>
      <c r="W69" s="4">
        <f t="shared" si="222"/>
        <v>251855200</v>
      </c>
      <c r="X69" s="4"/>
      <c r="Y69" s="4">
        <f t="shared" si="223"/>
        <v>251855200</v>
      </c>
      <c r="Z69" s="4"/>
      <c r="AA69" s="4">
        <f t="shared" si="229"/>
        <v>251855200</v>
      </c>
      <c r="AB69" s="4"/>
      <c r="AC69" s="4">
        <f t="shared" si="224"/>
        <v>251855200</v>
      </c>
      <c r="AD69" s="4"/>
      <c r="AE69" s="4">
        <f t="shared" si="225"/>
        <v>251855200</v>
      </c>
      <c r="AF69" s="4"/>
      <c r="AG69" s="4">
        <f t="shared" si="236"/>
        <v>251855200</v>
      </c>
    </row>
    <row r="70" spans="1:36" ht="70.5" hidden="1" customHeight="1" x14ac:dyDescent="0.25">
      <c r="A70" s="1"/>
      <c r="B70" s="2" t="s">
        <v>124</v>
      </c>
      <c r="C70" s="3" t="s">
        <v>125</v>
      </c>
      <c r="D70" s="4">
        <v>5110500</v>
      </c>
      <c r="E70" s="4">
        <v>-5110500</v>
      </c>
      <c r="F70" s="4">
        <f t="shared" si="226"/>
        <v>0</v>
      </c>
      <c r="G70" s="4"/>
      <c r="H70" s="4"/>
      <c r="I70" s="4"/>
      <c r="J70" s="4">
        <f t="shared" si="228"/>
        <v>0</v>
      </c>
      <c r="K70" s="4"/>
      <c r="L70" s="4"/>
      <c r="M70" s="4"/>
      <c r="N70" s="4">
        <f t="shared" si="232"/>
        <v>0</v>
      </c>
      <c r="O70" s="4"/>
      <c r="P70" s="4">
        <f t="shared" si="219"/>
        <v>0</v>
      </c>
      <c r="Q70" s="4"/>
      <c r="R70" s="4">
        <f t="shared" si="220"/>
        <v>0</v>
      </c>
      <c r="S70" s="4">
        <v>5110500</v>
      </c>
      <c r="T70" s="4">
        <v>-5110500</v>
      </c>
      <c r="U70" s="4">
        <f t="shared" si="221"/>
        <v>0</v>
      </c>
      <c r="V70" s="4"/>
      <c r="W70" s="4"/>
      <c r="X70" s="4"/>
      <c r="Y70" s="4">
        <f t="shared" si="223"/>
        <v>0</v>
      </c>
      <c r="Z70" s="4"/>
      <c r="AA70" s="4"/>
      <c r="AB70" s="4"/>
      <c r="AC70" s="4">
        <f t="shared" si="224"/>
        <v>0</v>
      </c>
      <c r="AD70" s="4"/>
      <c r="AE70" s="4">
        <f t="shared" si="225"/>
        <v>0</v>
      </c>
      <c r="AF70" s="4"/>
      <c r="AG70" s="4">
        <f t="shared" si="236"/>
        <v>0</v>
      </c>
    </row>
    <row r="71" spans="1:36" ht="102.75" customHeight="1" x14ac:dyDescent="0.25">
      <c r="A71" s="1"/>
      <c r="B71" s="2" t="s">
        <v>126</v>
      </c>
      <c r="C71" s="3" t="s">
        <v>127</v>
      </c>
      <c r="D71" s="4">
        <v>111692000</v>
      </c>
      <c r="E71" s="4">
        <v>205100</v>
      </c>
      <c r="F71" s="4">
        <f t="shared" si="226"/>
        <v>111897100</v>
      </c>
      <c r="G71" s="4"/>
      <c r="H71" s="4">
        <f t="shared" si="227"/>
        <v>111897100</v>
      </c>
      <c r="I71" s="4"/>
      <c r="J71" s="4">
        <f t="shared" si="228"/>
        <v>111897100</v>
      </c>
      <c r="K71" s="4"/>
      <c r="L71" s="4">
        <f t="shared" si="234"/>
        <v>111897100</v>
      </c>
      <c r="M71" s="4"/>
      <c r="N71" s="4">
        <f t="shared" si="232"/>
        <v>111897100</v>
      </c>
      <c r="O71" s="4"/>
      <c r="P71" s="4">
        <f t="shared" si="219"/>
        <v>111897100</v>
      </c>
      <c r="Q71" s="4"/>
      <c r="R71" s="4">
        <f t="shared" si="220"/>
        <v>111897100</v>
      </c>
      <c r="S71" s="4">
        <v>111692000</v>
      </c>
      <c r="T71" s="4">
        <v>205100</v>
      </c>
      <c r="U71" s="4">
        <f t="shared" si="221"/>
        <v>111897100</v>
      </c>
      <c r="V71" s="4"/>
      <c r="W71" s="4">
        <f t="shared" si="222"/>
        <v>111897100</v>
      </c>
      <c r="X71" s="4"/>
      <c r="Y71" s="4">
        <f t="shared" si="223"/>
        <v>111897100</v>
      </c>
      <c r="Z71" s="4"/>
      <c r="AA71" s="4">
        <f t="shared" si="229"/>
        <v>111897100</v>
      </c>
      <c r="AB71" s="4"/>
      <c r="AC71" s="4">
        <f t="shared" si="224"/>
        <v>111897100</v>
      </c>
      <c r="AD71" s="4"/>
      <c r="AE71" s="4">
        <f t="shared" si="225"/>
        <v>111897100</v>
      </c>
      <c r="AF71" s="4"/>
      <c r="AG71" s="4">
        <f t="shared" si="236"/>
        <v>111897100</v>
      </c>
    </row>
    <row r="72" spans="1:36" ht="72.75" customHeight="1" x14ac:dyDescent="0.25">
      <c r="A72" s="1"/>
      <c r="B72" s="2" t="s">
        <v>153</v>
      </c>
      <c r="C72" s="3" t="s">
        <v>154</v>
      </c>
      <c r="D72" s="4">
        <v>11850600</v>
      </c>
      <c r="E72" s="4">
        <v>-377500</v>
      </c>
      <c r="F72" s="4">
        <f t="shared" si="226"/>
        <v>11473100</v>
      </c>
      <c r="G72" s="4"/>
      <c r="H72" s="4">
        <f t="shared" si="227"/>
        <v>11473100</v>
      </c>
      <c r="I72" s="4"/>
      <c r="J72" s="4">
        <f t="shared" si="228"/>
        <v>11473100</v>
      </c>
      <c r="K72" s="4"/>
      <c r="L72" s="4">
        <f t="shared" si="234"/>
        <v>11473100</v>
      </c>
      <c r="M72" s="4"/>
      <c r="N72" s="4">
        <f t="shared" si="232"/>
        <v>11473100</v>
      </c>
      <c r="O72" s="4"/>
      <c r="P72" s="4">
        <f t="shared" si="219"/>
        <v>11473100</v>
      </c>
      <c r="Q72" s="4"/>
      <c r="R72" s="4">
        <f t="shared" si="220"/>
        <v>11473100</v>
      </c>
      <c r="S72" s="4">
        <v>11869800</v>
      </c>
      <c r="T72" s="4">
        <v>-387000</v>
      </c>
      <c r="U72" s="4">
        <f t="shared" si="221"/>
        <v>11482800</v>
      </c>
      <c r="V72" s="4"/>
      <c r="W72" s="4">
        <f t="shared" si="222"/>
        <v>11482800</v>
      </c>
      <c r="X72" s="4"/>
      <c r="Y72" s="4">
        <f t="shared" si="223"/>
        <v>11482800</v>
      </c>
      <c r="Z72" s="4"/>
      <c r="AA72" s="4">
        <f t="shared" si="229"/>
        <v>11482800</v>
      </c>
      <c r="AB72" s="4"/>
      <c r="AC72" s="4">
        <f t="shared" si="224"/>
        <v>11482800</v>
      </c>
      <c r="AD72" s="4"/>
      <c r="AE72" s="4">
        <f t="shared" si="225"/>
        <v>11482800</v>
      </c>
      <c r="AF72" s="4"/>
      <c r="AG72" s="4">
        <f t="shared" si="236"/>
        <v>11482800</v>
      </c>
    </row>
    <row r="73" spans="1:36" ht="85.5" customHeight="1" x14ac:dyDescent="0.25">
      <c r="A73" s="1"/>
      <c r="B73" s="2" t="s">
        <v>234</v>
      </c>
      <c r="C73" s="3" t="s">
        <v>235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>
        <v>8047000</v>
      </c>
      <c r="P73" s="4">
        <f t="shared" si="219"/>
        <v>8047000</v>
      </c>
      <c r="Q73" s="4"/>
      <c r="R73" s="4">
        <f t="shared" si="220"/>
        <v>8047000</v>
      </c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>
        <v>8047000</v>
      </c>
      <c r="AE73" s="4">
        <f t="shared" si="225"/>
        <v>8047000</v>
      </c>
      <c r="AF73" s="4"/>
      <c r="AG73" s="4">
        <f t="shared" ref="AG73:AG76" si="237">AE73+AF73</f>
        <v>8047000</v>
      </c>
    </row>
    <row r="74" spans="1:36" ht="83.25" customHeight="1" x14ac:dyDescent="0.25">
      <c r="A74" s="1"/>
      <c r="B74" s="2" t="s">
        <v>236</v>
      </c>
      <c r="C74" s="3" t="s">
        <v>237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>
        <v>3321900</v>
      </c>
      <c r="P74" s="4">
        <f t="shared" si="219"/>
        <v>3321900</v>
      </c>
      <c r="Q74" s="4"/>
      <c r="R74" s="4">
        <f t="shared" si="220"/>
        <v>3321900</v>
      </c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>
        <v>3321900</v>
      </c>
      <c r="AE74" s="4">
        <f t="shared" si="225"/>
        <v>3321900</v>
      </c>
      <c r="AF74" s="4"/>
      <c r="AG74" s="4">
        <f t="shared" si="237"/>
        <v>3321900</v>
      </c>
    </row>
    <row r="75" spans="1:36" ht="54" customHeight="1" x14ac:dyDescent="0.25">
      <c r="A75" s="1"/>
      <c r="B75" s="2" t="s">
        <v>238</v>
      </c>
      <c r="C75" s="3" t="s">
        <v>239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>
        <v>8170000</v>
      </c>
      <c r="P75" s="4">
        <f t="shared" si="219"/>
        <v>8170000</v>
      </c>
      <c r="Q75" s="4"/>
      <c r="R75" s="4">
        <f t="shared" si="220"/>
        <v>8170000</v>
      </c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>
        <v>8170000</v>
      </c>
      <c r="AE75" s="4">
        <f t="shared" si="225"/>
        <v>8170000</v>
      </c>
      <c r="AF75" s="4"/>
      <c r="AG75" s="4">
        <f t="shared" si="237"/>
        <v>8170000</v>
      </c>
    </row>
    <row r="76" spans="1:36" ht="35.25" customHeight="1" x14ac:dyDescent="0.25">
      <c r="A76" s="1"/>
      <c r="B76" s="2" t="s">
        <v>240</v>
      </c>
      <c r="C76" s="3" t="s">
        <v>241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>
        <f>1226900+25097560+23267640</f>
        <v>49592100</v>
      </c>
      <c r="P76" s="4">
        <f t="shared" si="219"/>
        <v>49592100</v>
      </c>
      <c r="Q76" s="4"/>
      <c r="R76" s="4">
        <f t="shared" si="220"/>
        <v>49592100</v>
      </c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>
        <f>1226900+56334200</f>
        <v>57561100</v>
      </c>
      <c r="AE76" s="4">
        <f t="shared" si="225"/>
        <v>57561100</v>
      </c>
      <c r="AF76" s="4"/>
      <c r="AG76" s="4">
        <f t="shared" si="237"/>
        <v>57561100</v>
      </c>
      <c r="AJ76" s="32"/>
    </row>
    <row r="77" spans="1:36" ht="68.25" customHeight="1" x14ac:dyDescent="0.25">
      <c r="A77" s="1"/>
      <c r="B77" s="2" t="s">
        <v>146</v>
      </c>
      <c r="C77" s="3" t="s">
        <v>214</v>
      </c>
      <c r="D77" s="4">
        <v>245180800</v>
      </c>
      <c r="E77" s="4"/>
      <c r="F77" s="4">
        <f t="shared" si="226"/>
        <v>245180800</v>
      </c>
      <c r="G77" s="4"/>
      <c r="H77" s="4">
        <f t="shared" si="227"/>
        <v>245180800</v>
      </c>
      <c r="I77" s="4"/>
      <c r="J77" s="4">
        <f t="shared" si="228"/>
        <v>245180800</v>
      </c>
      <c r="K77" s="4"/>
      <c r="L77" s="4">
        <f t="shared" si="234"/>
        <v>245180800</v>
      </c>
      <c r="M77" s="4"/>
      <c r="N77" s="4">
        <f t="shared" si="232"/>
        <v>245180800</v>
      </c>
      <c r="O77" s="4"/>
      <c r="P77" s="4">
        <f t="shared" si="219"/>
        <v>245180800</v>
      </c>
      <c r="Q77" s="4"/>
      <c r="R77" s="4">
        <f t="shared" si="220"/>
        <v>245180800</v>
      </c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</row>
    <row r="78" spans="1:36" s="36" customFormat="1" ht="100.5" customHeight="1" x14ac:dyDescent="0.25">
      <c r="A78" s="35"/>
      <c r="B78" s="2" t="s">
        <v>111</v>
      </c>
      <c r="C78" s="3" t="s">
        <v>112</v>
      </c>
      <c r="D78" s="4">
        <v>67600900</v>
      </c>
      <c r="E78" s="4">
        <v>55820800</v>
      </c>
      <c r="F78" s="4">
        <f t="shared" si="226"/>
        <v>123421700</v>
      </c>
      <c r="G78" s="4"/>
      <c r="H78" s="4">
        <f t="shared" si="227"/>
        <v>123421700</v>
      </c>
      <c r="I78" s="4"/>
      <c r="J78" s="4">
        <f t="shared" si="228"/>
        <v>123421700</v>
      </c>
      <c r="K78" s="4"/>
      <c r="L78" s="4">
        <f t="shared" si="234"/>
        <v>123421700</v>
      </c>
      <c r="M78" s="4"/>
      <c r="N78" s="4">
        <f t="shared" si="232"/>
        <v>123421700</v>
      </c>
      <c r="O78" s="4">
        <v>-26692200</v>
      </c>
      <c r="P78" s="4">
        <f t="shared" si="219"/>
        <v>96729500</v>
      </c>
      <c r="Q78" s="4">
        <v>7905600</v>
      </c>
      <c r="R78" s="4">
        <f t="shared" si="220"/>
        <v>104635100</v>
      </c>
      <c r="S78" s="4">
        <v>42799400</v>
      </c>
      <c r="T78" s="4">
        <v>72408100</v>
      </c>
      <c r="U78" s="4">
        <f t="shared" si="221"/>
        <v>115207500</v>
      </c>
      <c r="V78" s="4"/>
      <c r="W78" s="4">
        <f t="shared" si="222"/>
        <v>115207500</v>
      </c>
      <c r="X78" s="4"/>
      <c r="Y78" s="4">
        <f t="shared" si="223"/>
        <v>115207500</v>
      </c>
      <c r="Z78" s="4"/>
      <c r="AA78" s="4">
        <f t="shared" si="229"/>
        <v>115207500</v>
      </c>
      <c r="AB78" s="4"/>
      <c r="AC78" s="4">
        <f t="shared" si="224"/>
        <v>115207500</v>
      </c>
      <c r="AD78" s="4">
        <v>740300</v>
      </c>
      <c r="AE78" s="4">
        <f t="shared" si="225"/>
        <v>115947800</v>
      </c>
      <c r="AF78" s="4"/>
      <c r="AG78" s="4">
        <f t="shared" ref="AG78:AG81" si="238">AE78+AF78</f>
        <v>115947800</v>
      </c>
      <c r="AH78" s="5"/>
    </row>
    <row r="79" spans="1:36" ht="66.75" customHeight="1" x14ac:dyDescent="0.25">
      <c r="A79" s="1"/>
      <c r="B79" s="2" t="s">
        <v>78</v>
      </c>
      <c r="C79" s="3" t="s">
        <v>79</v>
      </c>
      <c r="D79" s="4">
        <v>86407900</v>
      </c>
      <c r="E79" s="4">
        <v>-7816200</v>
      </c>
      <c r="F79" s="4">
        <f t="shared" si="226"/>
        <v>78591700</v>
      </c>
      <c r="G79" s="4"/>
      <c r="H79" s="4">
        <f t="shared" si="227"/>
        <v>78591700</v>
      </c>
      <c r="I79" s="4"/>
      <c r="J79" s="4">
        <f t="shared" si="228"/>
        <v>78591700</v>
      </c>
      <c r="K79" s="4"/>
      <c r="L79" s="4">
        <f t="shared" si="234"/>
        <v>78591700</v>
      </c>
      <c r="M79" s="4"/>
      <c r="N79" s="4">
        <f t="shared" si="232"/>
        <v>78591700</v>
      </c>
      <c r="O79" s="4"/>
      <c r="P79" s="4">
        <f t="shared" si="219"/>
        <v>78591700</v>
      </c>
      <c r="Q79" s="4"/>
      <c r="R79" s="4">
        <f t="shared" si="220"/>
        <v>78591700</v>
      </c>
      <c r="S79" s="4">
        <v>86407900</v>
      </c>
      <c r="T79" s="4">
        <v>-7840700</v>
      </c>
      <c r="U79" s="4">
        <f t="shared" si="221"/>
        <v>78567200</v>
      </c>
      <c r="V79" s="4"/>
      <c r="W79" s="4">
        <f t="shared" si="222"/>
        <v>78567200</v>
      </c>
      <c r="X79" s="4"/>
      <c r="Y79" s="4">
        <f t="shared" si="223"/>
        <v>78567200</v>
      </c>
      <c r="Z79" s="4"/>
      <c r="AA79" s="4">
        <f t="shared" si="229"/>
        <v>78567200</v>
      </c>
      <c r="AB79" s="4"/>
      <c r="AC79" s="4">
        <f t="shared" si="224"/>
        <v>78567200</v>
      </c>
      <c r="AD79" s="4"/>
      <c r="AE79" s="4">
        <f t="shared" si="225"/>
        <v>78567200</v>
      </c>
      <c r="AF79" s="4"/>
      <c r="AG79" s="4">
        <f t="shared" si="238"/>
        <v>78567200</v>
      </c>
    </row>
    <row r="80" spans="1:36" ht="52.5" customHeight="1" x14ac:dyDescent="0.25">
      <c r="A80" s="1"/>
      <c r="B80" s="2" t="s">
        <v>83</v>
      </c>
      <c r="C80" s="3" t="s">
        <v>80</v>
      </c>
      <c r="D80" s="4">
        <v>148061800</v>
      </c>
      <c r="E80" s="4"/>
      <c r="F80" s="4">
        <f t="shared" si="226"/>
        <v>148061800</v>
      </c>
      <c r="G80" s="4"/>
      <c r="H80" s="4">
        <f t="shared" si="227"/>
        <v>148061800</v>
      </c>
      <c r="I80" s="4"/>
      <c r="J80" s="4">
        <f t="shared" si="228"/>
        <v>148061800</v>
      </c>
      <c r="K80" s="4"/>
      <c r="L80" s="4">
        <f t="shared" si="234"/>
        <v>148061800</v>
      </c>
      <c r="M80" s="4"/>
      <c r="N80" s="4">
        <f t="shared" si="232"/>
        <v>148061800</v>
      </c>
      <c r="O80" s="4"/>
      <c r="P80" s="4">
        <f t="shared" si="219"/>
        <v>148061800</v>
      </c>
      <c r="Q80" s="4"/>
      <c r="R80" s="4">
        <f t="shared" si="220"/>
        <v>148061800</v>
      </c>
      <c r="S80" s="4">
        <v>148061800</v>
      </c>
      <c r="T80" s="4"/>
      <c r="U80" s="4">
        <f t="shared" si="221"/>
        <v>148061800</v>
      </c>
      <c r="V80" s="4"/>
      <c r="W80" s="4">
        <f t="shared" si="222"/>
        <v>148061800</v>
      </c>
      <c r="X80" s="4"/>
      <c r="Y80" s="4">
        <f t="shared" si="223"/>
        <v>148061800</v>
      </c>
      <c r="Z80" s="4"/>
      <c r="AA80" s="4">
        <f t="shared" si="229"/>
        <v>148061800</v>
      </c>
      <c r="AB80" s="4"/>
      <c r="AC80" s="4">
        <f t="shared" si="224"/>
        <v>148061800</v>
      </c>
      <c r="AD80" s="4"/>
      <c r="AE80" s="4">
        <f t="shared" si="225"/>
        <v>148061800</v>
      </c>
      <c r="AF80" s="4"/>
      <c r="AG80" s="4">
        <f t="shared" si="238"/>
        <v>148061800</v>
      </c>
    </row>
    <row r="81" spans="1:34" ht="66.75" customHeight="1" x14ac:dyDescent="0.25">
      <c r="A81" s="1"/>
      <c r="B81" s="2" t="s">
        <v>85</v>
      </c>
      <c r="C81" s="3" t="s">
        <v>84</v>
      </c>
      <c r="D81" s="4">
        <v>138219400</v>
      </c>
      <c r="E81" s="4">
        <v>-4259700</v>
      </c>
      <c r="F81" s="4">
        <f t="shared" si="226"/>
        <v>133959700</v>
      </c>
      <c r="G81" s="4"/>
      <c r="H81" s="4">
        <f t="shared" si="227"/>
        <v>133959700</v>
      </c>
      <c r="I81" s="4"/>
      <c r="J81" s="4">
        <f t="shared" si="228"/>
        <v>133959700</v>
      </c>
      <c r="K81" s="4"/>
      <c r="L81" s="4">
        <f t="shared" si="234"/>
        <v>133959700</v>
      </c>
      <c r="M81" s="4"/>
      <c r="N81" s="4">
        <f t="shared" si="232"/>
        <v>133959700</v>
      </c>
      <c r="O81" s="4"/>
      <c r="P81" s="4">
        <f t="shared" si="219"/>
        <v>133959700</v>
      </c>
      <c r="Q81" s="4"/>
      <c r="R81" s="4">
        <f t="shared" si="220"/>
        <v>133959700</v>
      </c>
      <c r="S81" s="4">
        <v>138219400</v>
      </c>
      <c r="T81" s="4">
        <v>-9986900</v>
      </c>
      <c r="U81" s="4">
        <f t="shared" si="221"/>
        <v>128232500</v>
      </c>
      <c r="V81" s="4"/>
      <c r="W81" s="4">
        <f t="shared" si="222"/>
        <v>128232500</v>
      </c>
      <c r="X81" s="4"/>
      <c r="Y81" s="4">
        <f t="shared" si="223"/>
        <v>128232500</v>
      </c>
      <c r="Z81" s="4"/>
      <c r="AA81" s="4">
        <f t="shared" si="229"/>
        <v>128232500</v>
      </c>
      <c r="AB81" s="4"/>
      <c r="AC81" s="4">
        <f t="shared" si="224"/>
        <v>128232500</v>
      </c>
      <c r="AD81" s="4"/>
      <c r="AE81" s="4">
        <f t="shared" si="225"/>
        <v>128232500</v>
      </c>
      <c r="AF81" s="4"/>
      <c r="AG81" s="4">
        <f t="shared" si="238"/>
        <v>128232500</v>
      </c>
    </row>
    <row r="82" spans="1:34" ht="69" customHeight="1" x14ac:dyDescent="0.25">
      <c r="A82" s="1"/>
      <c r="B82" s="2" t="s">
        <v>176</v>
      </c>
      <c r="C82" s="3" t="s">
        <v>219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>
        <v>20112200</v>
      </c>
      <c r="U82" s="4">
        <f t="shared" si="221"/>
        <v>20112200</v>
      </c>
      <c r="V82" s="4"/>
      <c r="W82" s="4">
        <f t="shared" si="222"/>
        <v>20112200</v>
      </c>
      <c r="X82" s="4"/>
      <c r="Y82" s="4">
        <f t="shared" si="223"/>
        <v>20112200</v>
      </c>
      <c r="Z82" s="4"/>
      <c r="AA82" s="4">
        <f t="shared" si="229"/>
        <v>20112200</v>
      </c>
      <c r="AB82" s="4"/>
      <c r="AC82" s="4">
        <f t="shared" si="224"/>
        <v>20112200</v>
      </c>
      <c r="AD82" s="4"/>
      <c r="AE82" s="4">
        <f t="shared" si="225"/>
        <v>20112200</v>
      </c>
      <c r="AF82" s="4"/>
      <c r="AG82" s="4">
        <f t="shared" ref="AG82:AG86" si="239">AE82+AF82</f>
        <v>20112200</v>
      </c>
    </row>
    <row r="83" spans="1:34" ht="51.75" customHeight="1" x14ac:dyDescent="0.25">
      <c r="A83" s="1"/>
      <c r="B83" s="2" t="s">
        <v>86</v>
      </c>
      <c r="C83" s="3" t="s">
        <v>215</v>
      </c>
      <c r="D83" s="4">
        <f>8929200+462100</f>
        <v>9391300</v>
      </c>
      <c r="E83" s="4">
        <v>0</v>
      </c>
      <c r="F83" s="4">
        <f t="shared" si="226"/>
        <v>9391300</v>
      </c>
      <c r="G83" s="4"/>
      <c r="H83" s="4">
        <f t="shared" si="227"/>
        <v>9391300</v>
      </c>
      <c r="I83" s="4"/>
      <c r="J83" s="4">
        <f t="shared" si="228"/>
        <v>9391300</v>
      </c>
      <c r="K83" s="4"/>
      <c r="L83" s="4">
        <f t="shared" si="234"/>
        <v>9391300</v>
      </c>
      <c r="M83" s="4"/>
      <c r="N83" s="4">
        <f t="shared" si="232"/>
        <v>9391300</v>
      </c>
      <c r="O83" s="4"/>
      <c r="P83" s="4">
        <f t="shared" si="219"/>
        <v>9391300</v>
      </c>
      <c r="Q83" s="4"/>
      <c r="R83" s="4">
        <f t="shared" si="220"/>
        <v>9391300</v>
      </c>
      <c r="S83" s="4">
        <f>9552500+484000</f>
        <v>10036500</v>
      </c>
      <c r="T83" s="4">
        <v>0</v>
      </c>
      <c r="U83" s="4">
        <f t="shared" si="221"/>
        <v>10036500</v>
      </c>
      <c r="V83" s="4"/>
      <c r="W83" s="4">
        <f t="shared" si="222"/>
        <v>10036500</v>
      </c>
      <c r="X83" s="4"/>
      <c r="Y83" s="4">
        <f t="shared" si="223"/>
        <v>10036500</v>
      </c>
      <c r="Z83" s="4"/>
      <c r="AA83" s="4">
        <f t="shared" si="229"/>
        <v>10036500</v>
      </c>
      <c r="AB83" s="4"/>
      <c r="AC83" s="4">
        <f t="shared" si="224"/>
        <v>10036500</v>
      </c>
      <c r="AD83" s="4"/>
      <c r="AE83" s="4">
        <f t="shared" si="225"/>
        <v>10036500</v>
      </c>
      <c r="AF83" s="4"/>
      <c r="AG83" s="4">
        <f t="shared" si="239"/>
        <v>10036500</v>
      </c>
    </row>
    <row r="84" spans="1:34" ht="54.75" customHeight="1" x14ac:dyDescent="0.25">
      <c r="A84" s="1"/>
      <c r="B84" s="2" t="s">
        <v>87</v>
      </c>
      <c r="C84" s="3" t="s">
        <v>88</v>
      </c>
      <c r="D84" s="4">
        <v>2907000</v>
      </c>
      <c r="E84" s="4">
        <v>19866000</v>
      </c>
      <c r="F84" s="4">
        <f t="shared" si="226"/>
        <v>22773000</v>
      </c>
      <c r="G84" s="4"/>
      <c r="H84" s="4">
        <f t="shared" si="227"/>
        <v>22773000</v>
      </c>
      <c r="I84" s="4"/>
      <c r="J84" s="4">
        <f t="shared" si="228"/>
        <v>22773000</v>
      </c>
      <c r="K84" s="4"/>
      <c r="L84" s="4">
        <f t="shared" si="234"/>
        <v>22773000</v>
      </c>
      <c r="M84" s="4"/>
      <c r="N84" s="4">
        <f t="shared" si="232"/>
        <v>22773000</v>
      </c>
      <c r="O84" s="4"/>
      <c r="P84" s="4">
        <f t="shared" si="219"/>
        <v>22773000</v>
      </c>
      <c r="Q84" s="4"/>
      <c r="R84" s="4">
        <f t="shared" si="220"/>
        <v>22773000</v>
      </c>
      <c r="S84" s="4">
        <v>2473000</v>
      </c>
      <c r="T84" s="4"/>
      <c r="U84" s="4">
        <f t="shared" si="221"/>
        <v>2473000</v>
      </c>
      <c r="V84" s="4"/>
      <c r="W84" s="4">
        <f t="shared" si="222"/>
        <v>2473000</v>
      </c>
      <c r="X84" s="4"/>
      <c r="Y84" s="4">
        <f t="shared" si="223"/>
        <v>2473000</v>
      </c>
      <c r="Z84" s="4"/>
      <c r="AA84" s="4">
        <f t="shared" si="229"/>
        <v>2473000</v>
      </c>
      <c r="AB84" s="4"/>
      <c r="AC84" s="4">
        <f t="shared" si="224"/>
        <v>2473000</v>
      </c>
      <c r="AD84" s="4"/>
      <c r="AE84" s="4">
        <f t="shared" si="225"/>
        <v>2473000</v>
      </c>
      <c r="AF84" s="4"/>
      <c r="AG84" s="4">
        <f t="shared" si="239"/>
        <v>2473000</v>
      </c>
    </row>
    <row r="85" spans="1:34" ht="72.75" customHeight="1" x14ac:dyDescent="0.25">
      <c r="A85" s="1"/>
      <c r="B85" s="2" t="s">
        <v>113</v>
      </c>
      <c r="C85" s="3" t="s">
        <v>114</v>
      </c>
      <c r="D85" s="4">
        <f>181524900</f>
        <v>181524900</v>
      </c>
      <c r="E85" s="4">
        <v>-181524900</v>
      </c>
      <c r="F85" s="4">
        <f t="shared" si="226"/>
        <v>0</v>
      </c>
      <c r="G85" s="4">
        <v>300000000</v>
      </c>
      <c r="H85" s="4">
        <f t="shared" si="227"/>
        <v>300000000</v>
      </c>
      <c r="I85" s="4"/>
      <c r="J85" s="4">
        <f t="shared" si="228"/>
        <v>300000000</v>
      </c>
      <c r="K85" s="4"/>
      <c r="L85" s="4">
        <f t="shared" si="234"/>
        <v>300000000</v>
      </c>
      <c r="M85" s="4"/>
      <c r="N85" s="4">
        <f t="shared" si="232"/>
        <v>300000000</v>
      </c>
      <c r="O85" s="4"/>
      <c r="P85" s="4">
        <f t="shared" si="219"/>
        <v>300000000</v>
      </c>
      <c r="Q85" s="4"/>
      <c r="R85" s="4">
        <f t="shared" si="220"/>
        <v>300000000</v>
      </c>
      <c r="S85" s="4"/>
      <c r="T85" s="4"/>
      <c r="U85" s="4">
        <f t="shared" si="221"/>
        <v>0</v>
      </c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</row>
    <row r="86" spans="1:34" ht="26.25" hidden="1" customHeight="1" x14ac:dyDescent="0.25">
      <c r="A86" s="1"/>
      <c r="B86" s="2" t="s">
        <v>89</v>
      </c>
      <c r="C86" s="3" t="s">
        <v>90</v>
      </c>
      <c r="D86" s="4">
        <f>64054200+58270200</f>
        <v>122324400</v>
      </c>
      <c r="E86" s="4">
        <v>-64054200</v>
      </c>
      <c r="F86" s="4">
        <f t="shared" si="226"/>
        <v>58270200</v>
      </c>
      <c r="G86" s="4"/>
      <c r="H86" s="4">
        <f t="shared" si="227"/>
        <v>58270200</v>
      </c>
      <c r="I86" s="4">
        <v>-58270200</v>
      </c>
      <c r="J86" s="4">
        <f t="shared" si="228"/>
        <v>0</v>
      </c>
      <c r="K86" s="4"/>
      <c r="L86" s="4">
        <f t="shared" si="234"/>
        <v>0</v>
      </c>
      <c r="M86" s="4"/>
      <c r="N86" s="4">
        <f t="shared" si="232"/>
        <v>0</v>
      </c>
      <c r="O86" s="4"/>
      <c r="P86" s="4">
        <f t="shared" si="219"/>
        <v>0</v>
      </c>
      <c r="Q86" s="4"/>
      <c r="R86" s="4">
        <f t="shared" si="220"/>
        <v>0</v>
      </c>
      <c r="S86" s="4">
        <v>74861300</v>
      </c>
      <c r="T86" s="4">
        <v>-74861300</v>
      </c>
      <c r="U86" s="4"/>
      <c r="V86" s="4"/>
      <c r="W86" s="4"/>
      <c r="X86" s="4"/>
      <c r="Y86" s="4">
        <f t="shared" si="223"/>
        <v>0</v>
      </c>
      <c r="Z86" s="4"/>
      <c r="AA86" s="4">
        <f t="shared" si="229"/>
        <v>0</v>
      </c>
      <c r="AB86" s="4"/>
      <c r="AC86" s="4">
        <f t="shared" si="224"/>
        <v>0</v>
      </c>
      <c r="AD86" s="4"/>
      <c r="AE86" s="4">
        <f t="shared" si="225"/>
        <v>0</v>
      </c>
      <c r="AF86" s="4"/>
      <c r="AG86" s="4">
        <f t="shared" si="239"/>
        <v>0</v>
      </c>
    </row>
    <row r="87" spans="1:34" ht="121.5" customHeight="1" x14ac:dyDescent="0.25">
      <c r="A87" s="1"/>
      <c r="B87" s="2" t="s">
        <v>205</v>
      </c>
      <c r="C87" s="3" t="s">
        <v>206</v>
      </c>
      <c r="D87" s="4"/>
      <c r="E87" s="4">
        <v>113341200</v>
      </c>
      <c r="F87" s="4">
        <f t="shared" si="226"/>
        <v>113341200</v>
      </c>
      <c r="G87" s="4"/>
      <c r="H87" s="4">
        <f t="shared" si="227"/>
        <v>113341200</v>
      </c>
      <c r="I87" s="4"/>
      <c r="J87" s="4">
        <f t="shared" si="228"/>
        <v>113341200</v>
      </c>
      <c r="K87" s="4"/>
      <c r="L87" s="4">
        <f t="shared" si="234"/>
        <v>113341200</v>
      </c>
      <c r="M87" s="4"/>
      <c r="N87" s="4">
        <f t="shared" si="232"/>
        <v>113341200</v>
      </c>
      <c r="O87" s="4"/>
      <c r="P87" s="4">
        <f t="shared" si="219"/>
        <v>113341200</v>
      </c>
      <c r="Q87" s="4"/>
      <c r="R87" s="4">
        <f t="shared" si="220"/>
        <v>113341200</v>
      </c>
      <c r="S87" s="4"/>
      <c r="T87" s="4">
        <v>136658800</v>
      </c>
      <c r="U87" s="4">
        <f>S87+T87</f>
        <v>136658800</v>
      </c>
      <c r="V87" s="4"/>
      <c r="W87" s="4">
        <f t="shared" si="222"/>
        <v>136658800</v>
      </c>
      <c r="X87" s="4"/>
      <c r="Y87" s="4">
        <f t="shared" si="223"/>
        <v>136658800</v>
      </c>
      <c r="Z87" s="4"/>
      <c r="AA87" s="4">
        <f t="shared" si="229"/>
        <v>136658800</v>
      </c>
      <c r="AB87" s="4"/>
      <c r="AC87" s="4">
        <f t="shared" si="224"/>
        <v>136658800</v>
      </c>
      <c r="AD87" s="4"/>
      <c r="AE87" s="4">
        <f t="shared" si="225"/>
        <v>136658800</v>
      </c>
      <c r="AF87" s="4"/>
      <c r="AG87" s="4">
        <f t="shared" ref="AG87:AG88" si="240">AE87+AF87</f>
        <v>136658800</v>
      </c>
    </row>
    <row r="88" spans="1:34" ht="138.75" customHeight="1" x14ac:dyDescent="0.25">
      <c r="A88" s="1"/>
      <c r="B88" s="2" t="s">
        <v>187</v>
      </c>
      <c r="C88" s="3" t="s">
        <v>188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>
        <v>1301538700</v>
      </c>
      <c r="U88" s="4">
        <f>S88+T88</f>
        <v>1301538700</v>
      </c>
      <c r="V88" s="4"/>
      <c r="W88" s="4">
        <f t="shared" si="222"/>
        <v>1301538700</v>
      </c>
      <c r="X88" s="4"/>
      <c r="Y88" s="4">
        <f t="shared" si="223"/>
        <v>1301538700</v>
      </c>
      <c r="Z88" s="4"/>
      <c r="AA88" s="4">
        <f t="shared" si="229"/>
        <v>1301538700</v>
      </c>
      <c r="AB88" s="4"/>
      <c r="AC88" s="4">
        <f t="shared" si="224"/>
        <v>1301538700</v>
      </c>
      <c r="AD88" s="4"/>
      <c r="AE88" s="4">
        <f t="shared" si="225"/>
        <v>1301538700</v>
      </c>
      <c r="AF88" s="4"/>
      <c r="AG88" s="4">
        <f t="shared" si="240"/>
        <v>1301538700</v>
      </c>
    </row>
    <row r="89" spans="1:34" ht="90.75" customHeight="1" x14ac:dyDescent="0.25">
      <c r="A89" s="1"/>
      <c r="B89" s="2" t="s">
        <v>186</v>
      </c>
      <c r="C89" s="3" t="s">
        <v>220</v>
      </c>
      <c r="D89" s="4"/>
      <c r="E89" s="4">
        <f>205125000+64054200</f>
        <v>269179200</v>
      </c>
      <c r="F89" s="4">
        <f t="shared" si="226"/>
        <v>269179200</v>
      </c>
      <c r="G89" s="4"/>
      <c r="H89" s="4">
        <f t="shared" si="227"/>
        <v>269179200</v>
      </c>
      <c r="I89" s="4"/>
      <c r="J89" s="4">
        <f t="shared" si="228"/>
        <v>269179200</v>
      </c>
      <c r="K89" s="4"/>
      <c r="L89" s="4">
        <f t="shared" si="234"/>
        <v>269179200</v>
      </c>
      <c r="M89" s="4"/>
      <c r="N89" s="4">
        <f t="shared" si="232"/>
        <v>269179200</v>
      </c>
      <c r="O89" s="4"/>
      <c r="P89" s="4">
        <f t="shared" si="219"/>
        <v>269179200</v>
      </c>
      <c r="Q89" s="4"/>
      <c r="R89" s="4">
        <f t="shared" si="220"/>
        <v>269179200</v>
      </c>
      <c r="S89" s="4"/>
      <c r="T89" s="4">
        <f>213345900+74861300</f>
        <v>288207200</v>
      </c>
      <c r="U89" s="4">
        <f>S89+T89</f>
        <v>288207200</v>
      </c>
      <c r="V89" s="4"/>
      <c r="W89" s="4">
        <f t="shared" si="222"/>
        <v>288207200</v>
      </c>
      <c r="X89" s="4"/>
      <c r="Y89" s="4">
        <f t="shared" si="223"/>
        <v>288207200</v>
      </c>
      <c r="Z89" s="4"/>
      <c r="AA89" s="4">
        <f t="shared" si="229"/>
        <v>288207200</v>
      </c>
      <c r="AB89" s="4"/>
      <c r="AC89" s="4">
        <f t="shared" si="224"/>
        <v>288207200</v>
      </c>
      <c r="AD89" s="4"/>
      <c r="AE89" s="4">
        <f t="shared" si="225"/>
        <v>288207200</v>
      </c>
      <c r="AF89" s="4"/>
      <c r="AG89" s="4">
        <f>AE89+AF89</f>
        <v>288207200</v>
      </c>
    </row>
    <row r="90" spans="1:34" ht="35.25" customHeight="1" x14ac:dyDescent="0.25">
      <c r="A90" s="1"/>
      <c r="B90" s="10" t="s">
        <v>99</v>
      </c>
      <c r="C90" s="10" t="s">
        <v>72</v>
      </c>
      <c r="D90" s="11">
        <f>SUM(D91:D110)</f>
        <v>3038356100</v>
      </c>
      <c r="E90" s="11">
        <f t="shared" ref="E90:T90" si="241">SUM(E91:E110)</f>
        <v>50020500</v>
      </c>
      <c r="F90" s="11">
        <f>SUM(F91:F110)</f>
        <v>3088376600</v>
      </c>
      <c r="G90" s="11">
        <f t="shared" ref="G90" si="242">SUM(G91:G110)</f>
        <v>0</v>
      </c>
      <c r="H90" s="11">
        <f>SUM(H91:H110)</f>
        <v>3088376600</v>
      </c>
      <c r="I90" s="11">
        <f t="shared" ref="I90:K90" si="243">SUM(I91:I110)</f>
        <v>0</v>
      </c>
      <c r="J90" s="11">
        <f t="shared" si="243"/>
        <v>3088376600</v>
      </c>
      <c r="K90" s="11">
        <f t="shared" si="243"/>
        <v>0</v>
      </c>
      <c r="L90" s="11">
        <f>SUM(L91:L110)</f>
        <v>3088376600</v>
      </c>
      <c r="M90" s="11">
        <f t="shared" ref="M90" si="244">SUM(M91:M110)</f>
        <v>0</v>
      </c>
      <c r="N90" s="11">
        <f>SUM(N91:N110)</f>
        <v>3088376600</v>
      </c>
      <c r="O90" s="11">
        <f t="shared" ref="O90" si="245">SUM(O91:O110)</f>
        <v>0</v>
      </c>
      <c r="P90" s="11">
        <f>SUM(P91:P110)</f>
        <v>3088376600</v>
      </c>
      <c r="Q90" s="11">
        <f t="shared" ref="Q90:R90" si="246">SUM(Q91:Q110)</f>
        <v>-2667000</v>
      </c>
      <c r="R90" s="11">
        <f t="shared" si="246"/>
        <v>3085709600</v>
      </c>
      <c r="S90" s="11">
        <f t="shared" si="241"/>
        <v>3082029800</v>
      </c>
      <c r="T90" s="11">
        <f t="shared" si="241"/>
        <v>36209500</v>
      </c>
      <c r="U90" s="11">
        <f>SUM(U91:U110)</f>
        <v>3118239300</v>
      </c>
      <c r="V90" s="11">
        <f t="shared" ref="V90:AH90" si="247">SUM(V91:V110)</f>
        <v>0</v>
      </c>
      <c r="W90" s="11">
        <f t="shared" si="247"/>
        <v>3118239300</v>
      </c>
      <c r="X90" s="11">
        <f t="shared" si="247"/>
        <v>0</v>
      </c>
      <c r="Y90" s="11">
        <f t="shared" si="247"/>
        <v>3118239300</v>
      </c>
      <c r="Z90" s="11">
        <f t="shared" si="247"/>
        <v>0</v>
      </c>
      <c r="AA90" s="11">
        <f>SUM(AA91:AA110)</f>
        <v>3118239300</v>
      </c>
      <c r="AB90" s="11">
        <f t="shared" ref="AB90" si="248">SUM(AB91:AB110)</f>
        <v>0</v>
      </c>
      <c r="AC90" s="11">
        <f>SUM(AC91:AC110)</f>
        <v>3118239300</v>
      </c>
      <c r="AD90" s="11">
        <f t="shared" ref="AD90" si="249">SUM(AD91:AD110)</f>
        <v>0</v>
      </c>
      <c r="AE90" s="11">
        <f>SUM(AE91:AE110)</f>
        <v>3118239300</v>
      </c>
      <c r="AF90" s="11">
        <f t="shared" ref="AF90" si="250">SUM(AF91:AF110)</f>
        <v>-9366800</v>
      </c>
      <c r="AG90" s="11">
        <f>SUM(AG91:AG110)</f>
        <v>3108872500</v>
      </c>
      <c r="AH90" s="25">
        <f t="shared" si="247"/>
        <v>0</v>
      </c>
    </row>
    <row r="91" spans="1:34" ht="66" customHeight="1" x14ac:dyDescent="0.25">
      <c r="A91" s="1"/>
      <c r="B91" s="2" t="s">
        <v>101</v>
      </c>
      <c r="C91" s="3" t="s">
        <v>102</v>
      </c>
      <c r="D91" s="4">
        <v>13807600</v>
      </c>
      <c r="E91" s="4"/>
      <c r="F91" s="4">
        <f>D91+E91</f>
        <v>13807600</v>
      </c>
      <c r="G91" s="4"/>
      <c r="H91" s="4">
        <f>F91+G91</f>
        <v>13807600</v>
      </c>
      <c r="I91" s="4"/>
      <c r="J91" s="4">
        <f>H91+I91</f>
        <v>13807600</v>
      </c>
      <c r="K91" s="4"/>
      <c r="L91" s="4">
        <f>J91+K91</f>
        <v>13807600</v>
      </c>
      <c r="M91" s="4"/>
      <c r="N91" s="4">
        <f>L91+M91</f>
        <v>13807600</v>
      </c>
      <c r="O91" s="4"/>
      <c r="P91" s="4">
        <f>N91+O91</f>
        <v>13807600</v>
      </c>
      <c r="Q91" s="4"/>
      <c r="R91" s="4">
        <f>P91+Q91</f>
        <v>13807600</v>
      </c>
      <c r="S91" s="4">
        <v>14284200</v>
      </c>
      <c r="T91" s="4"/>
      <c r="U91" s="4">
        <f t="shared" ref="U91:U109" si="251">S91+T91</f>
        <v>14284200</v>
      </c>
      <c r="V91" s="4"/>
      <c r="W91" s="4">
        <f>U91+V91</f>
        <v>14284200</v>
      </c>
      <c r="X91" s="4"/>
      <c r="Y91" s="4">
        <f>W91+X91</f>
        <v>14284200</v>
      </c>
      <c r="Z91" s="4"/>
      <c r="AA91" s="4">
        <f>Y91+Z91</f>
        <v>14284200</v>
      </c>
      <c r="AB91" s="4"/>
      <c r="AC91" s="4">
        <f>AA91+AB91</f>
        <v>14284200</v>
      </c>
      <c r="AD91" s="4"/>
      <c r="AE91" s="4">
        <f>AC91+AD91</f>
        <v>14284200</v>
      </c>
      <c r="AF91" s="4"/>
      <c r="AG91" s="4">
        <f t="shared" ref="AG91:AG96" si="252">AE91+AF91</f>
        <v>14284200</v>
      </c>
    </row>
    <row r="92" spans="1:34" ht="82.5" customHeight="1" x14ac:dyDescent="0.25">
      <c r="A92" s="1"/>
      <c r="B92" s="2" t="s">
        <v>103</v>
      </c>
      <c r="C92" s="3" t="s">
        <v>104</v>
      </c>
      <c r="D92" s="4">
        <v>132300</v>
      </c>
      <c r="E92" s="4"/>
      <c r="F92" s="4">
        <f t="shared" ref="F92:F110" si="253">D92+E92</f>
        <v>132300</v>
      </c>
      <c r="G92" s="4"/>
      <c r="H92" s="4">
        <f t="shared" ref="H92:H109" si="254">F92+G92</f>
        <v>132300</v>
      </c>
      <c r="I92" s="4"/>
      <c r="J92" s="4">
        <f t="shared" ref="J92:J110" si="255">H92+I92</f>
        <v>132300</v>
      </c>
      <c r="K92" s="4"/>
      <c r="L92" s="4">
        <f t="shared" ref="L92:L110" si="256">J92+K92</f>
        <v>132300</v>
      </c>
      <c r="M92" s="4"/>
      <c r="N92" s="4">
        <f t="shared" ref="N92:N94" si="257">L92+M92</f>
        <v>132300</v>
      </c>
      <c r="O92" s="4"/>
      <c r="P92" s="4">
        <f t="shared" ref="P92:P110" si="258">N92+O92</f>
        <v>132300</v>
      </c>
      <c r="Q92" s="4"/>
      <c r="R92" s="4">
        <f t="shared" ref="R92:R110" si="259">P92+Q92</f>
        <v>132300</v>
      </c>
      <c r="S92" s="4">
        <v>139000</v>
      </c>
      <c r="T92" s="4"/>
      <c r="U92" s="4">
        <f t="shared" si="251"/>
        <v>139000</v>
      </c>
      <c r="V92" s="4"/>
      <c r="W92" s="4">
        <f t="shared" si="222"/>
        <v>139000</v>
      </c>
      <c r="X92" s="4"/>
      <c r="Y92" s="4">
        <f t="shared" ref="Y92:Y109" si="260">W92+X92</f>
        <v>139000</v>
      </c>
      <c r="Z92" s="4"/>
      <c r="AA92" s="4">
        <f t="shared" ref="AA92:AA110" si="261">Y92+Z92</f>
        <v>139000</v>
      </c>
      <c r="AB92" s="4"/>
      <c r="AC92" s="4">
        <f t="shared" ref="AC92:AC110" si="262">AA92+AB92</f>
        <v>139000</v>
      </c>
      <c r="AD92" s="4"/>
      <c r="AE92" s="4">
        <f t="shared" ref="AE92:AE109" si="263">AC92+AD92</f>
        <v>139000</v>
      </c>
      <c r="AF92" s="4"/>
      <c r="AG92" s="4">
        <f t="shared" si="252"/>
        <v>139000</v>
      </c>
    </row>
    <row r="93" spans="1:34" ht="50.25" customHeight="1" x14ac:dyDescent="0.25">
      <c r="A93" s="1"/>
      <c r="B93" s="2" t="s">
        <v>91</v>
      </c>
      <c r="C93" s="3" t="s">
        <v>92</v>
      </c>
      <c r="D93" s="4">
        <v>7748900</v>
      </c>
      <c r="E93" s="4">
        <v>-1456700</v>
      </c>
      <c r="F93" s="4">
        <f t="shared" si="253"/>
        <v>6292200</v>
      </c>
      <c r="G93" s="4"/>
      <c r="H93" s="4">
        <f t="shared" si="254"/>
        <v>6292200</v>
      </c>
      <c r="I93" s="4"/>
      <c r="J93" s="4">
        <f t="shared" si="255"/>
        <v>6292200</v>
      </c>
      <c r="K93" s="4"/>
      <c r="L93" s="4">
        <f t="shared" si="256"/>
        <v>6292200</v>
      </c>
      <c r="M93" s="4"/>
      <c r="N93" s="4">
        <f t="shared" si="257"/>
        <v>6292200</v>
      </c>
      <c r="O93" s="4"/>
      <c r="P93" s="4">
        <f t="shared" si="258"/>
        <v>6292200</v>
      </c>
      <c r="Q93" s="4"/>
      <c r="R93" s="4">
        <f t="shared" si="259"/>
        <v>6292200</v>
      </c>
      <c r="S93" s="4">
        <v>7748900</v>
      </c>
      <c r="T93" s="4">
        <v>-1007200</v>
      </c>
      <c r="U93" s="4">
        <f t="shared" si="251"/>
        <v>6741700</v>
      </c>
      <c r="V93" s="4"/>
      <c r="W93" s="4">
        <f t="shared" si="222"/>
        <v>6741700</v>
      </c>
      <c r="X93" s="4"/>
      <c r="Y93" s="4">
        <f t="shared" si="260"/>
        <v>6741700</v>
      </c>
      <c r="Z93" s="4"/>
      <c r="AA93" s="4">
        <f t="shared" si="261"/>
        <v>6741700</v>
      </c>
      <c r="AB93" s="4"/>
      <c r="AC93" s="4">
        <f t="shared" si="262"/>
        <v>6741700</v>
      </c>
      <c r="AD93" s="4"/>
      <c r="AE93" s="4">
        <f t="shared" si="263"/>
        <v>6741700</v>
      </c>
      <c r="AF93" s="4"/>
      <c r="AG93" s="4">
        <f t="shared" si="252"/>
        <v>6741700</v>
      </c>
    </row>
    <row r="94" spans="1:34" ht="52.5" customHeight="1" x14ac:dyDescent="0.25">
      <c r="A94" s="1"/>
      <c r="B94" s="2" t="s">
        <v>93</v>
      </c>
      <c r="C94" s="21" t="s">
        <v>94</v>
      </c>
      <c r="D94" s="4">
        <v>179094800</v>
      </c>
      <c r="E94" s="4">
        <v>-17594900</v>
      </c>
      <c r="F94" s="4">
        <f t="shared" si="253"/>
        <v>161499900</v>
      </c>
      <c r="G94" s="4"/>
      <c r="H94" s="4">
        <f t="shared" si="254"/>
        <v>161499900</v>
      </c>
      <c r="I94" s="4"/>
      <c r="J94" s="4">
        <f t="shared" si="255"/>
        <v>161499900</v>
      </c>
      <c r="K94" s="4"/>
      <c r="L94" s="4">
        <f t="shared" si="256"/>
        <v>161499900</v>
      </c>
      <c r="M94" s="4"/>
      <c r="N94" s="4">
        <f t="shared" si="257"/>
        <v>161499900</v>
      </c>
      <c r="O94" s="4"/>
      <c r="P94" s="4">
        <f t="shared" si="258"/>
        <v>161499900</v>
      </c>
      <c r="Q94" s="4"/>
      <c r="R94" s="4">
        <f t="shared" si="259"/>
        <v>161499900</v>
      </c>
      <c r="S94" s="4">
        <v>180706200</v>
      </c>
      <c r="T94" s="4">
        <v>-17296000</v>
      </c>
      <c r="U94" s="4">
        <f t="shared" si="251"/>
        <v>163410200</v>
      </c>
      <c r="V94" s="4"/>
      <c r="W94" s="4">
        <f t="shared" si="222"/>
        <v>163410200</v>
      </c>
      <c r="X94" s="4"/>
      <c r="Y94" s="4">
        <f t="shared" si="260"/>
        <v>163410200</v>
      </c>
      <c r="Z94" s="4"/>
      <c r="AA94" s="4">
        <f t="shared" si="261"/>
        <v>163410200</v>
      </c>
      <c r="AB94" s="4"/>
      <c r="AC94" s="4">
        <f t="shared" si="262"/>
        <v>163410200</v>
      </c>
      <c r="AD94" s="4"/>
      <c r="AE94" s="4">
        <f t="shared" si="263"/>
        <v>163410200</v>
      </c>
      <c r="AF94" s="4"/>
      <c r="AG94" s="4">
        <f t="shared" si="252"/>
        <v>163410200</v>
      </c>
    </row>
    <row r="95" spans="1:34" ht="82.5" customHeight="1" x14ac:dyDescent="0.25">
      <c r="A95" s="1"/>
      <c r="B95" s="2" t="s">
        <v>147</v>
      </c>
      <c r="C95" s="21" t="s">
        <v>148</v>
      </c>
      <c r="D95" s="4">
        <v>15695900</v>
      </c>
      <c r="E95" s="4">
        <v>-219600</v>
      </c>
      <c r="F95" s="4">
        <f t="shared" si="253"/>
        <v>15476300</v>
      </c>
      <c r="G95" s="4"/>
      <c r="H95" s="4">
        <f t="shared" si="254"/>
        <v>15476300</v>
      </c>
      <c r="I95" s="4"/>
      <c r="J95" s="4">
        <f t="shared" si="255"/>
        <v>15476300</v>
      </c>
      <c r="K95" s="4"/>
      <c r="L95" s="4">
        <f t="shared" si="256"/>
        <v>15476300</v>
      </c>
      <c r="M95" s="4"/>
      <c r="N95" s="4">
        <f>L95+M95</f>
        <v>15476300</v>
      </c>
      <c r="O95" s="4"/>
      <c r="P95" s="4">
        <f t="shared" si="258"/>
        <v>15476300</v>
      </c>
      <c r="Q95" s="4"/>
      <c r="R95" s="4">
        <f t="shared" si="259"/>
        <v>15476300</v>
      </c>
      <c r="S95" s="4">
        <v>15620800</v>
      </c>
      <c r="T95" s="4">
        <v>-105800</v>
      </c>
      <c r="U95" s="4">
        <f t="shared" si="251"/>
        <v>15515000</v>
      </c>
      <c r="V95" s="4"/>
      <c r="W95" s="4">
        <f t="shared" si="222"/>
        <v>15515000</v>
      </c>
      <c r="X95" s="4"/>
      <c r="Y95" s="4">
        <f t="shared" si="260"/>
        <v>15515000</v>
      </c>
      <c r="Z95" s="4"/>
      <c r="AA95" s="4">
        <f t="shared" si="261"/>
        <v>15515000</v>
      </c>
      <c r="AB95" s="4"/>
      <c r="AC95" s="4">
        <f t="shared" si="262"/>
        <v>15515000</v>
      </c>
      <c r="AD95" s="4"/>
      <c r="AE95" s="4">
        <f t="shared" si="263"/>
        <v>15515000</v>
      </c>
      <c r="AF95" s="4"/>
      <c r="AG95" s="4">
        <f t="shared" si="252"/>
        <v>15515000</v>
      </c>
    </row>
    <row r="96" spans="1:34" ht="82.5" customHeight="1" x14ac:dyDescent="0.25">
      <c r="A96" s="1"/>
      <c r="B96" s="2" t="s">
        <v>128</v>
      </c>
      <c r="C96" s="21" t="s">
        <v>129</v>
      </c>
      <c r="D96" s="4">
        <v>32145200</v>
      </c>
      <c r="E96" s="4"/>
      <c r="F96" s="4">
        <f t="shared" si="253"/>
        <v>32145200</v>
      </c>
      <c r="G96" s="4"/>
      <c r="H96" s="4">
        <f t="shared" si="254"/>
        <v>32145200</v>
      </c>
      <c r="I96" s="4"/>
      <c r="J96" s="4">
        <f t="shared" si="255"/>
        <v>32145200</v>
      </c>
      <c r="K96" s="4"/>
      <c r="L96" s="4">
        <f t="shared" si="256"/>
        <v>32145200</v>
      </c>
      <c r="M96" s="4"/>
      <c r="N96" s="4">
        <f t="shared" ref="N96:N110" si="264">L96+M96</f>
        <v>32145200</v>
      </c>
      <c r="O96" s="4"/>
      <c r="P96" s="4">
        <f t="shared" si="258"/>
        <v>32145200</v>
      </c>
      <c r="Q96" s="4"/>
      <c r="R96" s="4">
        <f t="shared" si="259"/>
        <v>32145200</v>
      </c>
      <c r="S96" s="4">
        <v>34480500</v>
      </c>
      <c r="T96" s="4"/>
      <c r="U96" s="4">
        <f t="shared" si="251"/>
        <v>34480500</v>
      </c>
      <c r="V96" s="4"/>
      <c r="W96" s="4">
        <f t="shared" si="222"/>
        <v>34480500</v>
      </c>
      <c r="X96" s="4"/>
      <c r="Y96" s="4">
        <f t="shared" si="260"/>
        <v>34480500</v>
      </c>
      <c r="Z96" s="4"/>
      <c r="AA96" s="4">
        <f t="shared" si="261"/>
        <v>34480500</v>
      </c>
      <c r="AB96" s="4"/>
      <c r="AC96" s="4">
        <f t="shared" si="262"/>
        <v>34480500</v>
      </c>
      <c r="AD96" s="4"/>
      <c r="AE96" s="4">
        <f t="shared" si="263"/>
        <v>34480500</v>
      </c>
      <c r="AF96" s="4"/>
      <c r="AG96" s="4">
        <f t="shared" si="252"/>
        <v>34480500</v>
      </c>
    </row>
    <row r="97" spans="1:34" ht="100.5" customHeight="1" x14ac:dyDescent="0.25">
      <c r="A97" s="1"/>
      <c r="B97" s="2" t="s">
        <v>149</v>
      </c>
      <c r="C97" s="21" t="s">
        <v>150</v>
      </c>
      <c r="D97" s="4">
        <v>17248000</v>
      </c>
      <c r="E97" s="4">
        <v>-190100</v>
      </c>
      <c r="F97" s="4">
        <f t="shared" si="253"/>
        <v>17057900</v>
      </c>
      <c r="G97" s="4"/>
      <c r="H97" s="4">
        <f t="shared" si="254"/>
        <v>17057900</v>
      </c>
      <c r="I97" s="4"/>
      <c r="J97" s="4">
        <f t="shared" si="255"/>
        <v>17057900</v>
      </c>
      <c r="K97" s="4"/>
      <c r="L97" s="4">
        <f t="shared" si="256"/>
        <v>17057900</v>
      </c>
      <c r="M97" s="4"/>
      <c r="N97" s="4">
        <f t="shared" si="264"/>
        <v>17057900</v>
      </c>
      <c r="O97" s="4"/>
      <c r="P97" s="4">
        <f t="shared" si="258"/>
        <v>17057900</v>
      </c>
      <c r="Q97" s="4"/>
      <c r="R97" s="4">
        <f t="shared" si="259"/>
        <v>17057900</v>
      </c>
      <c r="S97" s="4">
        <v>17222700</v>
      </c>
      <c r="T97" s="4">
        <v>-167300</v>
      </c>
      <c r="U97" s="4">
        <f t="shared" si="251"/>
        <v>17055400</v>
      </c>
      <c r="V97" s="4"/>
      <c r="W97" s="4">
        <f t="shared" si="222"/>
        <v>17055400</v>
      </c>
      <c r="X97" s="4"/>
      <c r="Y97" s="4">
        <f t="shared" si="260"/>
        <v>17055400</v>
      </c>
      <c r="Z97" s="4"/>
      <c r="AA97" s="4">
        <f t="shared" si="261"/>
        <v>17055400</v>
      </c>
      <c r="AB97" s="4"/>
      <c r="AC97" s="4">
        <f t="shared" si="262"/>
        <v>17055400</v>
      </c>
      <c r="AD97" s="4"/>
      <c r="AE97" s="4">
        <f t="shared" si="263"/>
        <v>17055400</v>
      </c>
      <c r="AF97" s="4"/>
      <c r="AG97" s="4">
        <f t="shared" ref="AG97:AG99" si="265">AE97+AF97</f>
        <v>17055400</v>
      </c>
    </row>
    <row r="98" spans="1:34" ht="81.75" customHeight="1" x14ac:dyDescent="0.25">
      <c r="A98" s="1"/>
      <c r="B98" s="2" t="s">
        <v>130</v>
      </c>
      <c r="C98" s="21" t="s">
        <v>131</v>
      </c>
      <c r="D98" s="4">
        <v>125487700</v>
      </c>
      <c r="E98" s="4"/>
      <c r="F98" s="4">
        <f t="shared" si="253"/>
        <v>125487700</v>
      </c>
      <c r="G98" s="4"/>
      <c r="H98" s="4">
        <f t="shared" si="254"/>
        <v>125487700</v>
      </c>
      <c r="I98" s="4"/>
      <c r="J98" s="4">
        <f t="shared" si="255"/>
        <v>125487700</v>
      </c>
      <c r="K98" s="4"/>
      <c r="L98" s="4">
        <f t="shared" si="256"/>
        <v>125487700</v>
      </c>
      <c r="M98" s="4"/>
      <c r="N98" s="4">
        <f t="shared" si="264"/>
        <v>125487700</v>
      </c>
      <c r="O98" s="4"/>
      <c r="P98" s="4">
        <f t="shared" si="258"/>
        <v>125487700</v>
      </c>
      <c r="Q98" s="4"/>
      <c r="R98" s="4">
        <f t="shared" si="259"/>
        <v>125487700</v>
      </c>
      <c r="S98" s="4">
        <v>130508900</v>
      </c>
      <c r="T98" s="4"/>
      <c r="U98" s="4">
        <f t="shared" si="251"/>
        <v>130508900</v>
      </c>
      <c r="V98" s="4"/>
      <c r="W98" s="4">
        <f>U98+V98</f>
        <v>130508900</v>
      </c>
      <c r="X98" s="4"/>
      <c r="Y98" s="4">
        <f t="shared" si="260"/>
        <v>130508900</v>
      </c>
      <c r="Z98" s="4"/>
      <c r="AA98" s="4">
        <f t="shared" si="261"/>
        <v>130508900</v>
      </c>
      <c r="AB98" s="4"/>
      <c r="AC98" s="4">
        <f t="shared" si="262"/>
        <v>130508900</v>
      </c>
      <c r="AD98" s="4"/>
      <c r="AE98" s="4">
        <f t="shared" si="263"/>
        <v>130508900</v>
      </c>
      <c r="AF98" s="4"/>
      <c r="AG98" s="4">
        <f t="shared" si="265"/>
        <v>130508900</v>
      </c>
    </row>
    <row r="99" spans="1:34" ht="83.25" customHeight="1" x14ac:dyDescent="0.25">
      <c r="A99" s="1"/>
      <c r="B99" s="2" t="s">
        <v>132</v>
      </c>
      <c r="C99" s="21" t="s">
        <v>133</v>
      </c>
      <c r="D99" s="4">
        <v>33900</v>
      </c>
      <c r="E99" s="4">
        <v>-200</v>
      </c>
      <c r="F99" s="4">
        <f t="shared" si="253"/>
        <v>33700</v>
      </c>
      <c r="G99" s="4"/>
      <c r="H99" s="4">
        <f t="shared" si="254"/>
        <v>33700</v>
      </c>
      <c r="I99" s="4"/>
      <c r="J99" s="4">
        <f t="shared" si="255"/>
        <v>33700</v>
      </c>
      <c r="K99" s="4"/>
      <c r="L99" s="4">
        <f t="shared" si="256"/>
        <v>33700</v>
      </c>
      <c r="M99" s="4"/>
      <c r="N99" s="4">
        <f t="shared" si="264"/>
        <v>33700</v>
      </c>
      <c r="O99" s="4"/>
      <c r="P99" s="4">
        <f t="shared" si="258"/>
        <v>33700</v>
      </c>
      <c r="Q99" s="4"/>
      <c r="R99" s="4">
        <f t="shared" si="259"/>
        <v>33700</v>
      </c>
      <c r="S99" s="4">
        <v>35200</v>
      </c>
      <c r="T99" s="4">
        <v>-100</v>
      </c>
      <c r="U99" s="4">
        <f t="shared" si="251"/>
        <v>35100</v>
      </c>
      <c r="V99" s="4"/>
      <c r="W99" s="4">
        <f t="shared" ref="W99:W110" si="266">U99+V99</f>
        <v>35100</v>
      </c>
      <c r="X99" s="4"/>
      <c r="Y99" s="4">
        <f t="shared" si="260"/>
        <v>35100</v>
      </c>
      <c r="Z99" s="4"/>
      <c r="AA99" s="4">
        <f t="shared" si="261"/>
        <v>35100</v>
      </c>
      <c r="AB99" s="4"/>
      <c r="AC99" s="4">
        <f t="shared" si="262"/>
        <v>35100</v>
      </c>
      <c r="AD99" s="4"/>
      <c r="AE99" s="4">
        <f t="shared" si="263"/>
        <v>35100</v>
      </c>
      <c r="AF99" s="4"/>
      <c r="AG99" s="4">
        <f t="shared" si="265"/>
        <v>35100</v>
      </c>
    </row>
    <row r="100" spans="1:34" ht="51" customHeight="1" x14ac:dyDescent="0.25">
      <c r="A100" s="1"/>
      <c r="B100" s="2" t="s">
        <v>155</v>
      </c>
      <c r="C100" s="21" t="s">
        <v>156</v>
      </c>
      <c r="D100" s="4">
        <v>1060953300</v>
      </c>
      <c r="E100" s="4"/>
      <c r="F100" s="4">
        <f t="shared" si="253"/>
        <v>1060953300</v>
      </c>
      <c r="G100" s="4"/>
      <c r="H100" s="4">
        <f t="shared" si="254"/>
        <v>1060953300</v>
      </c>
      <c r="I100" s="4"/>
      <c r="J100" s="4">
        <f t="shared" si="255"/>
        <v>1060953300</v>
      </c>
      <c r="K100" s="4"/>
      <c r="L100" s="4">
        <f t="shared" si="256"/>
        <v>1060953300</v>
      </c>
      <c r="M100" s="4"/>
      <c r="N100" s="4">
        <f t="shared" si="264"/>
        <v>1060953300</v>
      </c>
      <c r="O100" s="4"/>
      <c r="P100" s="4">
        <f t="shared" si="258"/>
        <v>1060953300</v>
      </c>
      <c r="Q100" s="4"/>
      <c r="R100" s="4">
        <f t="shared" si="259"/>
        <v>1060953300</v>
      </c>
      <c r="S100" s="4">
        <v>1060953300</v>
      </c>
      <c r="T100" s="4"/>
      <c r="U100" s="4">
        <f t="shared" si="251"/>
        <v>1060953300</v>
      </c>
      <c r="V100" s="4"/>
      <c r="W100" s="4">
        <f t="shared" si="266"/>
        <v>1060953300</v>
      </c>
      <c r="X100" s="4"/>
      <c r="Y100" s="4">
        <f t="shared" si="260"/>
        <v>1060953300</v>
      </c>
      <c r="Z100" s="4"/>
      <c r="AA100" s="4">
        <f t="shared" si="261"/>
        <v>1060953300</v>
      </c>
      <c r="AB100" s="4"/>
      <c r="AC100" s="4">
        <f t="shared" si="262"/>
        <v>1060953300</v>
      </c>
      <c r="AD100" s="4"/>
      <c r="AE100" s="4">
        <f t="shared" si="263"/>
        <v>1060953300</v>
      </c>
      <c r="AF100" s="4"/>
      <c r="AG100" s="4">
        <f t="shared" ref="AG100:AG102" si="267">AE100+AF100</f>
        <v>1060953300</v>
      </c>
    </row>
    <row r="101" spans="1:34" ht="69" customHeight="1" x14ac:dyDescent="0.25">
      <c r="A101" s="1"/>
      <c r="B101" s="2" t="s">
        <v>134</v>
      </c>
      <c r="C101" s="21" t="s">
        <v>135</v>
      </c>
      <c r="D101" s="4">
        <v>9858200</v>
      </c>
      <c r="E101" s="4"/>
      <c r="F101" s="4">
        <f t="shared" si="253"/>
        <v>9858200</v>
      </c>
      <c r="G101" s="4"/>
      <c r="H101" s="4">
        <f t="shared" si="254"/>
        <v>9858200</v>
      </c>
      <c r="I101" s="4"/>
      <c r="J101" s="4">
        <f t="shared" si="255"/>
        <v>9858200</v>
      </c>
      <c r="K101" s="4"/>
      <c r="L101" s="4">
        <f t="shared" si="256"/>
        <v>9858200</v>
      </c>
      <c r="M101" s="4"/>
      <c r="N101" s="4">
        <f t="shared" si="264"/>
        <v>9858200</v>
      </c>
      <c r="O101" s="4"/>
      <c r="P101" s="4">
        <f t="shared" si="258"/>
        <v>9858200</v>
      </c>
      <c r="Q101" s="4"/>
      <c r="R101" s="4">
        <f t="shared" si="259"/>
        <v>9858200</v>
      </c>
      <c r="S101" s="4">
        <v>10240400</v>
      </c>
      <c r="T101" s="4"/>
      <c r="U101" s="4">
        <f t="shared" si="251"/>
        <v>10240400</v>
      </c>
      <c r="V101" s="4"/>
      <c r="W101" s="4">
        <f t="shared" si="266"/>
        <v>10240400</v>
      </c>
      <c r="X101" s="4"/>
      <c r="Y101" s="4">
        <f t="shared" si="260"/>
        <v>10240400</v>
      </c>
      <c r="Z101" s="4"/>
      <c r="AA101" s="4">
        <f t="shared" si="261"/>
        <v>10240400</v>
      </c>
      <c r="AB101" s="4"/>
      <c r="AC101" s="4">
        <f t="shared" si="262"/>
        <v>10240400</v>
      </c>
      <c r="AD101" s="4"/>
      <c r="AE101" s="4">
        <f t="shared" si="263"/>
        <v>10240400</v>
      </c>
      <c r="AF101" s="4"/>
      <c r="AG101" s="4">
        <f t="shared" si="267"/>
        <v>10240400</v>
      </c>
    </row>
    <row r="102" spans="1:34" ht="99.75" customHeight="1" x14ac:dyDescent="0.25">
      <c r="A102" s="1"/>
      <c r="B102" s="2" t="s">
        <v>136</v>
      </c>
      <c r="C102" s="21" t="s">
        <v>137</v>
      </c>
      <c r="D102" s="4">
        <v>7253600</v>
      </c>
      <c r="E102" s="4"/>
      <c r="F102" s="4">
        <f t="shared" si="253"/>
        <v>7253600</v>
      </c>
      <c r="G102" s="4"/>
      <c r="H102" s="4">
        <f t="shared" si="254"/>
        <v>7253600</v>
      </c>
      <c r="I102" s="4"/>
      <c r="J102" s="4">
        <f t="shared" si="255"/>
        <v>7253600</v>
      </c>
      <c r="K102" s="4"/>
      <c r="L102" s="4">
        <f t="shared" si="256"/>
        <v>7253600</v>
      </c>
      <c r="M102" s="4"/>
      <c r="N102" s="4">
        <f t="shared" si="264"/>
        <v>7253600</v>
      </c>
      <c r="O102" s="4"/>
      <c r="P102" s="4">
        <f t="shared" si="258"/>
        <v>7253600</v>
      </c>
      <c r="Q102" s="4"/>
      <c r="R102" s="4">
        <f t="shared" si="259"/>
        <v>7253600</v>
      </c>
      <c r="S102" s="4">
        <v>7532100</v>
      </c>
      <c r="T102" s="4"/>
      <c r="U102" s="4">
        <f t="shared" si="251"/>
        <v>7532100</v>
      </c>
      <c r="V102" s="4"/>
      <c r="W102" s="4">
        <f t="shared" si="266"/>
        <v>7532100</v>
      </c>
      <c r="X102" s="4"/>
      <c r="Y102" s="4">
        <f t="shared" si="260"/>
        <v>7532100</v>
      </c>
      <c r="Z102" s="4"/>
      <c r="AA102" s="4">
        <f t="shared" si="261"/>
        <v>7532100</v>
      </c>
      <c r="AB102" s="4"/>
      <c r="AC102" s="4">
        <f t="shared" si="262"/>
        <v>7532100</v>
      </c>
      <c r="AD102" s="4"/>
      <c r="AE102" s="4">
        <f t="shared" si="263"/>
        <v>7532100</v>
      </c>
      <c r="AF102" s="4"/>
      <c r="AG102" s="4">
        <f t="shared" si="267"/>
        <v>7532100</v>
      </c>
    </row>
    <row r="103" spans="1:34" ht="87" customHeight="1" x14ac:dyDescent="0.25">
      <c r="A103" s="1"/>
      <c r="B103" s="2" t="s">
        <v>138</v>
      </c>
      <c r="C103" s="21" t="s">
        <v>167</v>
      </c>
      <c r="D103" s="4">
        <v>193000</v>
      </c>
      <c r="E103" s="4"/>
      <c r="F103" s="4">
        <f t="shared" si="253"/>
        <v>193000</v>
      </c>
      <c r="G103" s="4"/>
      <c r="H103" s="4">
        <f t="shared" si="254"/>
        <v>193000</v>
      </c>
      <c r="I103" s="4"/>
      <c r="J103" s="4">
        <f t="shared" si="255"/>
        <v>193000</v>
      </c>
      <c r="K103" s="4"/>
      <c r="L103" s="4">
        <f t="shared" si="256"/>
        <v>193000</v>
      </c>
      <c r="M103" s="4"/>
      <c r="N103" s="4">
        <f t="shared" si="264"/>
        <v>193000</v>
      </c>
      <c r="O103" s="4"/>
      <c r="P103" s="4">
        <f t="shared" si="258"/>
        <v>193000</v>
      </c>
      <c r="Q103" s="4"/>
      <c r="R103" s="4">
        <f t="shared" si="259"/>
        <v>193000</v>
      </c>
      <c r="S103" s="4">
        <v>193000</v>
      </c>
      <c r="T103" s="4"/>
      <c r="U103" s="4">
        <f t="shared" si="251"/>
        <v>193000</v>
      </c>
      <c r="V103" s="4"/>
      <c r="W103" s="4">
        <f t="shared" si="266"/>
        <v>193000</v>
      </c>
      <c r="X103" s="4"/>
      <c r="Y103" s="4">
        <f t="shared" si="260"/>
        <v>193000</v>
      </c>
      <c r="Z103" s="4"/>
      <c r="AA103" s="4">
        <f t="shared" si="261"/>
        <v>193000</v>
      </c>
      <c r="AB103" s="4"/>
      <c r="AC103" s="4">
        <f t="shared" si="262"/>
        <v>193000</v>
      </c>
      <c r="AD103" s="4"/>
      <c r="AE103" s="4">
        <f t="shared" si="263"/>
        <v>193000</v>
      </c>
      <c r="AF103" s="4"/>
      <c r="AG103" s="4">
        <f t="shared" ref="AG103:AG106" si="268">AE103+AF103</f>
        <v>193000</v>
      </c>
    </row>
    <row r="104" spans="1:34" ht="69.75" customHeight="1" x14ac:dyDescent="0.25">
      <c r="A104" s="1"/>
      <c r="B104" s="2" t="s">
        <v>139</v>
      </c>
      <c r="C104" s="21" t="s">
        <v>140</v>
      </c>
      <c r="D104" s="4">
        <v>572808000</v>
      </c>
      <c r="E104" s="4"/>
      <c r="F104" s="4">
        <f t="shared" si="253"/>
        <v>572808000</v>
      </c>
      <c r="G104" s="4"/>
      <c r="H104" s="4">
        <f t="shared" si="254"/>
        <v>572808000</v>
      </c>
      <c r="I104" s="4"/>
      <c r="J104" s="4">
        <f t="shared" si="255"/>
        <v>572808000</v>
      </c>
      <c r="K104" s="4"/>
      <c r="L104" s="4">
        <f t="shared" si="256"/>
        <v>572808000</v>
      </c>
      <c r="M104" s="4"/>
      <c r="N104" s="4">
        <f t="shared" si="264"/>
        <v>572808000</v>
      </c>
      <c r="O104" s="4"/>
      <c r="P104" s="4">
        <f t="shared" si="258"/>
        <v>572808000</v>
      </c>
      <c r="Q104" s="4"/>
      <c r="R104" s="4">
        <f t="shared" si="259"/>
        <v>572808000</v>
      </c>
      <c r="S104" s="4">
        <v>573820800</v>
      </c>
      <c r="T104" s="4"/>
      <c r="U104" s="4">
        <f t="shared" si="251"/>
        <v>573820800</v>
      </c>
      <c r="V104" s="4"/>
      <c r="W104" s="4">
        <f t="shared" si="266"/>
        <v>573820800</v>
      </c>
      <c r="X104" s="4"/>
      <c r="Y104" s="4">
        <f t="shared" si="260"/>
        <v>573820800</v>
      </c>
      <c r="Z104" s="4"/>
      <c r="AA104" s="4">
        <f t="shared" si="261"/>
        <v>573820800</v>
      </c>
      <c r="AB104" s="4"/>
      <c r="AC104" s="4">
        <f t="shared" si="262"/>
        <v>573820800</v>
      </c>
      <c r="AD104" s="4"/>
      <c r="AE104" s="4">
        <f t="shared" si="263"/>
        <v>573820800</v>
      </c>
      <c r="AF104" s="4"/>
      <c r="AG104" s="4">
        <f t="shared" si="268"/>
        <v>573820800</v>
      </c>
    </row>
    <row r="105" spans="1:34" ht="135.75" customHeight="1" x14ac:dyDescent="0.25">
      <c r="A105" s="1"/>
      <c r="B105" s="2" t="s">
        <v>141</v>
      </c>
      <c r="C105" s="21" t="s">
        <v>142</v>
      </c>
      <c r="D105" s="4">
        <v>407560800</v>
      </c>
      <c r="E105" s="4"/>
      <c r="F105" s="4">
        <f t="shared" si="253"/>
        <v>407560800</v>
      </c>
      <c r="G105" s="4"/>
      <c r="H105" s="4">
        <f t="shared" si="254"/>
        <v>407560800</v>
      </c>
      <c r="I105" s="4"/>
      <c r="J105" s="4">
        <f t="shared" si="255"/>
        <v>407560800</v>
      </c>
      <c r="K105" s="4"/>
      <c r="L105" s="4">
        <f t="shared" si="256"/>
        <v>407560800</v>
      </c>
      <c r="M105" s="4"/>
      <c r="N105" s="4">
        <f t="shared" si="264"/>
        <v>407560800</v>
      </c>
      <c r="O105" s="4"/>
      <c r="P105" s="4">
        <f t="shared" si="258"/>
        <v>407560800</v>
      </c>
      <c r="Q105" s="4"/>
      <c r="R105" s="4">
        <f t="shared" si="259"/>
        <v>407560800</v>
      </c>
      <c r="S105" s="4">
        <v>423206200</v>
      </c>
      <c r="T105" s="4"/>
      <c r="U105" s="4">
        <f t="shared" si="251"/>
        <v>423206200</v>
      </c>
      <c r="V105" s="4"/>
      <c r="W105" s="4">
        <f t="shared" si="266"/>
        <v>423206200</v>
      </c>
      <c r="X105" s="4"/>
      <c r="Y105" s="4">
        <f t="shared" si="260"/>
        <v>423206200</v>
      </c>
      <c r="Z105" s="4"/>
      <c r="AA105" s="4">
        <f t="shared" si="261"/>
        <v>423206200</v>
      </c>
      <c r="AB105" s="4"/>
      <c r="AC105" s="4">
        <f t="shared" si="262"/>
        <v>423206200</v>
      </c>
      <c r="AD105" s="4"/>
      <c r="AE105" s="4">
        <f t="shared" si="263"/>
        <v>423206200</v>
      </c>
      <c r="AF105" s="4"/>
      <c r="AG105" s="4">
        <f t="shared" si="268"/>
        <v>423206200</v>
      </c>
    </row>
    <row r="106" spans="1:34" ht="39" customHeight="1" x14ac:dyDescent="0.25">
      <c r="A106" s="1"/>
      <c r="B106" s="2" t="s">
        <v>193</v>
      </c>
      <c r="C106" s="21" t="s">
        <v>194</v>
      </c>
      <c r="D106" s="4"/>
      <c r="E106" s="4">
        <v>17594900</v>
      </c>
      <c r="F106" s="4">
        <f t="shared" si="253"/>
        <v>17594900</v>
      </c>
      <c r="G106" s="4"/>
      <c r="H106" s="4">
        <f t="shared" si="254"/>
        <v>17594900</v>
      </c>
      <c r="I106" s="4"/>
      <c r="J106" s="4">
        <f t="shared" si="255"/>
        <v>17594900</v>
      </c>
      <c r="K106" s="4"/>
      <c r="L106" s="4">
        <f t="shared" si="256"/>
        <v>17594900</v>
      </c>
      <c r="M106" s="4"/>
      <c r="N106" s="4">
        <f t="shared" si="264"/>
        <v>17594900</v>
      </c>
      <c r="O106" s="4"/>
      <c r="P106" s="4">
        <f t="shared" si="258"/>
        <v>17594900</v>
      </c>
      <c r="Q106" s="4"/>
      <c r="R106" s="4">
        <f t="shared" si="259"/>
        <v>17594900</v>
      </c>
      <c r="S106" s="4"/>
      <c r="T106" s="4">
        <v>17296000</v>
      </c>
      <c r="U106" s="4">
        <f t="shared" si="251"/>
        <v>17296000</v>
      </c>
      <c r="V106" s="4"/>
      <c r="W106" s="4">
        <f t="shared" si="266"/>
        <v>17296000</v>
      </c>
      <c r="X106" s="4"/>
      <c r="Y106" s="4">
        <f t="shared" si="260"/>
        <v>17296000</v>
      </c>
      <c r="Z106" s="4"/>
      <c r="AA106" s="4">
        <f t="shared" si="261"/>
        <v>17296000</v>
      </c>
      <c r="AB106" s="4"/>
      <c r="AC106" s="4">
        <f t="shared" si="262"/>
        <v>17296000</v>
      </c>
      <c r="AD106" s="4"/>
      <c r="AE106" s="4">
        <f t="shared" si="263"/>
        <v>17296000</v>
      </c>
      <c r="AF106" s="4"/>
      <c r="AG106" s="4">
        <f t="shared" si="268"/>
        <v>17296000</v>
      </c>
    </row>
    <row r="107" spans="1:34" ht="121.5" customHeight="1" x14ac:dyDescent="0.25">
      <c r="A107" s="1"/>
      <c r="B107" s="2" t="s">
        <v>195</v>
      </c>
      <c r="C107" s="21" t="s">
        <v>196</v>
      </c>
      <c r="D107" s="4"/>
      <c r="E107" s="4">
        <v>3935200</v>
      </c>
      <c r="F107" s="4">
        <f t="shared" si="253"/>
        <v>3935200</v>
      </c>
      <c r="G107" s="4"/>
      <c r="H107" s="4">
        <f t="shared" si="254"/>
        <v>3935200</v>
      </c>
      <c r="I107" s="4"/>
      <c r="J107" s="4">
        <f t="shared" si="255"/>
        <v>3935200</v>
      </c>
      <c r="K107" s="4"/>
      <c r="L107" s="4">
        <f t="shared" si="256"/>
        <v>3935200</v>
      </c>
      <c r="M107" s="4"/>
      <c r="N107" s="4">
        <f t="shared" si="264"/>
        <v>3935200</v>
      </c>
      <c r="O107" s="4"/>
      <c r="P107" s="4">
        <f t="shared" si="258"/>
        <v>3935200</v>
      </c>
      <c r="Q107" s="4"/>
      <c r="R107" s="4">
        <f t="shared" si="259"/>
        <v>3935200</v>
      </c>
      <c r="S107" s="4"/>
      <c r="T107" s="4">
        <v>4237900</v>
      </c>
      <c r="U107" s="4">
        <f t="shared" si="251"/>
        <v>4237900</v>
      </c>
      <c r="V107" s="4"/>
      <c r="W107" s="4">
        <f t="shared" si="266"/>
        <v>4237900</v>
      </c>
      <c r="X107" s="4"/>
      <c r="Y107" s="4">
        <f t="shared" si="260"/>
        <v>4237900</v>
      </c>
      <c r="Z107" s="4"/>
      <c r="AA107" s="4">
        <f t="shared" si="261"/>
        <v>4237900</v>
      </c>
      <c r="AB107" s="4"/>
      <c r="AC107" s="4">
        <f t="shared" si="262"/>
        <v>4237900</v>
      </c>
      <c r="AD107" s="4"/>
      <c r="AE107" s="4">
        <f t="shared" si="263"/>
        <v>4237900</v>
      </c>
      <c r="AF107" s="4"/>
      <c r="AG107" s="4">
        <f t="shared" ref="AG107:AG109" si="269">AE107+AF107</f>
        <v>4237900</v>
      </c>
    </row>
    <row r="108" spans="1:34" s="36" customFormat="1" ht="101.25" customHeight="1" x14ac:dyDescent="0.25">
      <c r="A108" s="35"/>
      <c r="B108" s="2" t="s">
        <v>197</v>
      </c>
      <c r="C108" s="21" t="s">
        <v>198</v>
      </c>
      <c r="D108" s="4"/>
      <c r="E108" s="4">
        <v>33252000</v>
      </c>
      <c r="F108" s="4">
        <f t="shared" si="253"/>
        <v>33252000</v>
      </c>
      <c r="G108" s="4"/>
      <c r="H108" s="4">
        <f t="shared" si="254"/>
        <v>33252000</v>
      </c>
      <c r="I108" s="4"/>
      <c r="J108" s="4">
        <f t="shared" si="255"/>
        <v>33252000</v>
      </c>
      <c r="K108" s="4"/>
      <c r="L108" s="4">
        <f t="shared" si="256"/>
        <v>33252000</v>
      </c>
      <c r="M108" s="4"/>
      <c r="N108" s="4">
        <f t="shared" si="264"/>
        <v>33252000</v>
      </c>
      <c r="O108" s="4"/>
      <c r="P108" s="4">
        <f t="shared" si="258"/>
        <v>33252000</v>
      </c>
      <c r="Q108" s="4">
        <v>-2667000</v>
      </c>
      <c r="R108" s="4">
        <f t="shared" si="259"/>
        <v>30585000</v>
      </c>
      <c r="S108" s="4"/>
      <c r="T108" s="4">
        <v>33252000</v>
      </c>
      <c r="U108" s="4">
        <f t="shared" si="251"/>
        <v>33252000</v>
      </c>
      <c r="V108" s="4"/>
      <c r="W108" s="4">
        <f t="shared" si="266"/>
        <v>33252000</v>
      </c>
      <c r="X108" s="4"/>
      <c r="Y108" s="4">
        <f t="shared" si="260"/>
        <v>33252000</v>
      </c>
      <c r="Z108" s="4"/>
      <c r="AA108" s="4">
        <f t="shared" si="261"/>
        <v>33252000</v>
      </c>
      <c r="AB108" s="4"/>
      <c r="AC108" s="4">
        <f t="shared" si="262"/>
        <v>33252000</v>
      </c>
      <c r="AD108" s="4"/>
      <c r="AE108" s="4">
        <f t="shared" si="263"/>
        <v>33252000</v>
      </c>
      <c r="AF108" s="4">
        <v>-9366800</v>
      </c>
      <c r="AG108" s="4">
        <f t="shared" si="269"/>
        <v>23885200</v>
      </c>
      <c r="AH108" s="5"/>
    </row>
    <row r="109" spans="1:34" ht="51.75" customHeight="1" x14ac:dyDescent="0.25">
      <c r="A109" s="1"/>
      <c r="B109" s="2" t="s">
        <v>143</v>
      </c>
      <c r="C109" s="21" t="s">
        <v>216</v>
      </c>
      <c r="D109" s="4">
        <v>476449700</v>
      </c>
      <c r="E109" s="4"/>
      <c r="F109" s="4">
        <f t="shared" si="253"/>
        <v>476449700</v>
      </c>
      <c r="G109" s="4"/>
      <c r="H109" s="4">
        <f t="shared" si="254"/>
        <v>476449700</v>
      </c>
      <c r="I109" s="4"/>
      <c r="J109" s="4">
        <f t="shared" si="255"/>
        <v>476449700</v>
      </c>
      <c r="K109" s="4"/>
      <c r="L109" s="4">
        <f t="shared" si="256"/>
        <v>476449700</v>
      </c>
      <c r="M109" s="4"/>
      <c r="N109" s="4">
        <f t="shared" si="264"/>
        <v>476449700</v>
      </c>
      <c r="O109" s="4"/>
      <c r="P109" s="4">
        <f t="shared" si="258"/>
        <v>476449700</v>
      </c>
      <c r="Q109" s="4"/>
      <c r="R109" s="4">
        <f t="shared" si="259"/>
        <v>476449700</v>
      </c>
      <c r="S109" s="4">
        <v>513550600</v>
      </c>
      <c r="T109" s="4"/>
      <c r="U109" s="4">
        <f t="shared" si="251"/>
        <v>513550600</v>
      </c>
      <c r="V109" s="4"/>
      <c r="W109" s="4">
        <f t="shared" si="266"/>
        <v>513550600</v>
      </c>
      <c r="X109" s="4"/>
      <c r="Y109" s="4">
        <f t="shared" si="260"/>
        <v>513550600</v>
      </c>
      <c r="Z109" s="4"/>
      <c r="AA109" s="4">
        <f t="shared" si="261"/>
        <v>513550600</v>
      </c>
      <c r="AB109" s="4"/>
      <c r="AC109" s="4">
        <f t="shared" si="262"/>
        <v>513550600</v>
      </c>
      <c r="AD109" s="4"/>
      <c r="AE109" s="4">
        <f t="shared" si="263"/>
        <v>513550600</v>
      </c>
      <c r="AF109" s="4"/>
      <c r="AG109" s="4">
        <f t="shared" si="269"/>
        <v>513550600</v>
      </c>
    </row>
    <row r="110" spans="1:34" ht="36" customHeight="1" x14ac:dyDescent="0.25">
      <c r="A110" s="1"/>
      <c r="B110" s="2" t="s">
        <v>105</v>
      </c>
      <c r="C110" s="21" t="s">
        <v>106</v>
      </c>
      <c r="D110" s="4">
        <v>111885200</v>
      </c>
      <c r="E110" s="4">
        <v>14699900</v>
      </c>
      <c r="F110" s="4">
        <f t="shared" si="253"/>
        <v>126585100</v>
      </c>
      <c r="G110" s="4"/>
      <c r="H110" s="4">
        <f>F110+G110</f>
        <v>126585100</v>
      </c>
      <c r="I110" s="4"/>
      <c r="J110" s="4">
        <f t="shared" si="255"/>
        <v>126585100</v>
      </c>
      <c r="K110" s="4"/>
      <c r="L110" s="4">
        <f t="shared" si="256"/>
        <v>126585100</v>
      </c>
      <c r="M110" s="4"/>
      <c r="N110" s="4">
        <f t="shared" si="264"/>
        <v>126585100</v>
      </c>
      <c r="O110" s="4"/>
      <c r="P110" s="4">
        <f t="shared" si="258"/>
        <v>126585100</v>
      </c>
      <c r="Q110" s="4"/>
      <c r="R110" s="4">
        <f t="shared" si="259"/>
        <v>126585100</v>
      </c>
      <c r="S110" s="4">
        <v>91787000</v>
      </c>
      <c r="T110" s="4"/>
      <c r="U110" s="4">
        <f>S110+T110</f>
        <v>91787000</v>
      </c>
      <c r="V110" s="4"/>
      <c r="W110" s="4">
        <f t="shared" si="266"/>
        <v>91787000</v>
      </c>
      <c r="X110" s="4"/>
      <c r="Y110" s="4">
        <f>W110+X110</f>
        <v>91787000</v>
      </c>
      <c r="Z110" s="4"/>
      <c r="AA110" s="4">
        <f t="shared" si="261"/>
        <v>91787000</v>
      </c>
      <c r="AB110" s="4"/>
      <c r="AC110" s="4">
        <f t="shared" si="262"/>
        <v>91787000</v>
      </c>
      <c r="AD110" s="4"/>
      <c r="AE110" s="4">
        <f>AC110+AD110</f>
        <v>91787000</v>
      </c>
      <c r="AF110" s="4"/>
      <c r="AG110" s="4">
        <f>AE110+AF110</f>
        <v>91787000</v>
      </c>
    </row>
    <row r="111" spans="1:34" ht="18" customHeight="1" x14ac:dyDescent="0.25">
      <c r="A111" s="1"/>
      <c r="B111" s="22" t="s">
        <v>100</v>
      </c>
      <c r="C111" s="22" t="s">
        <v>63</v>
      </c>
      <c r="D111" s="19">
        <f t="shared" ref="D111:K111" si="270">SUM(D112:D121)</f>
        <v>110449208</v>
      </c>
      <c r="E111" s="19">
        <f t="shared" si="270"/>
        <v>1282663500</v>
      </c>
      <c r="F111" s="19">
        <f t="shared" si="270"/>
        <v>1393112708</v>
      </c>
      <c r="G111" s="19">
        <f t="shared" si="270"/>
        <v>0</v>
      </c>
      <c r="H111" s="19">
        <f t="shared" si="270"/>
        <v>1393112708</v>
      </c>
      <c r="I111" s="19">
        <f t="shared" si="270"/>
        <v>0</v>
      </c>
      <c r="J111" s="19">
        <f t="shared" si="270"/>
        <v>1393112708</v>
      </c>
      <c r="K111" s="19">
        <f t="shared" si="270"/>
        <v>0</v>
      </c>
      <c r="L111" s="19">
        <f>SUM(L112:L122)</f>
        <v>1393112708</v>
      </c>
      <c r="M111" s="19">
        <f>SUM(M112:M122)</f>
        <v>17155400</v>
      </c>
      <c r="N111" s="19">
        <f>SUM(N112:N122)</f>
        <v>1410268108</v>
      </c>
      <c r="O111" s="19">
        <f t="shared" ref="O111:R111" si="271">SUM(O112:O122)</f>
        <v>0</v>
      </c>
      <c r="P111" s="19">
        <f t="shared" si="271"/>
        <v>1410268108</v>
      </c>
      <c r="Q111" s="19">
        <f t="shared" si="271"/>
        <v>0</v>
      </c>
      <c r="R111" s="19">
        <f t="shared" si="271"/>
        <v>1410268108</v>
      </c>
      <c r="S111" s="19">
        <f t="shared" ref="S111:Z111" si="272">SUM(S112:S121)</f>
        <v>110449208</v>
      </c>
      <c r="T111" s="19">
        <f t="shared" si="272"/>
        <v>980300100</v>
      </c>
      <c r="U111" s="19">
        <f t="shared" si="272"/>
        <v>1090749308</v>
      </c>
      <c r="V111" s="19">
        <f t="shared" si="272"/>
        <v>0</v>
      </c>
      <c r="W111" s="19">
        <f t="shared" si="272"/>
        <v>1090749308</v>
      </c>
      <c r="X111" s="19">
        <f t="shared" si="272"/>
        <v>0</v>
      </c>
      <c r="Y111" s="19">
        <f t="shared" si="272"/>
        <v>1090749308</v>
      </c>
      <c r="Z111" s="19">
        <f t="shared" si="272"/>
        <v>0</v>
      </c>
      <c r="AA111" s="19">
        <f>SUM(AA112:AA122)</f>
        <v>1090749308</v>
      </c>
      <c r="AB111" s="19">
        <f t="shared" ref="AB111" si="273">SUM(AB112:AB122)</f>
        <v>18768800</v>
      </c>
      <c r="AC111" s="19">
        <f>SUM(AC112:AC122)</f>
        <v>1109518108</v>
      </c>
      <c r="AD111" s="19">
        <f t="shared" ref="AD111" si="274">SUM(AD112:AD122)</f>
        <v>0</v>
      </c>
      <c r="AE111" s="19">
        <f>SUM(AE112:AE122)</f>
        <v>1109518108</v>
      </c>
      <c r="AF111" s="19">
        <f t="shared" ref="AF111:AG111" si="275">SUM(AF112:AF122)</f>
        <v>0</v>
      </c>
      <c r="AG111" s="19">
        <f t="shared" si="275"/>
        <v>1109518108</v>
      </c>
    </row>
    <row r="112" spans="1:34" ht="90" customHeight="1" x14ac:dyDescent="0.25">
      <c r="A112" s="1"/>
      <c r="B112" s="2" t="s">
        <v>107</v>
      </c>
      <c r="C112" s="3" t="s">
        <v>108</v>
      </c>
      <c r="D112" s="4">
        <v>33005595</v>
      </c>
      <c r="E112" s="4"/>
      <c r="F112" s="4">
        <f>D112+E112</f>
        <v>33005595</v>
      </c>
      <c r="G112" s="4"/>
      <c r="H112" s="4">
        <f>F112+G112</f>
        <v>33005595</v>
      </c>
      <c r="I112" s="4"/>
      <c r="J112" s="4">
        <f>H112+I112</f>
        <v>33005595</v>
      </c>
      <c r="K112" s="4"/>
      <c r="L112" s="4">
        <f>J112+K112</f>
        <v>33005595</v>
      </c>
      <c r="M112" s="4"/>
      <c r="N112" s="4">
        <f>L112+M112</f>
        <v>33005595</v>
      </c>
      <c r="O112" s="4"/>
      <c r="P112" s="4">
        <f>N112+O112</f>
        <v>33005595</v>
      </c>
      <c r="Q112" s="4"/>
      <c r="R112" s="4">
        <f>P112+Q112</f>
        <v>33005595</v>
      </c>
      <c r="S112" s="4">
        <v>33005595</v>
      </c>
      <c r="T112" s="4"/>
      <c r="U112" s="4">
        <f t="shared" ref="U112:U113" si="276">S112+T112</f>
        <v>33005595</v>
      </c>
      <c r="V112" s="4"/>
      <c r="W112" s="4">
        <f>U112+V112</f>
        <v>33005595</v>
      </c>
      <c r="X112" s="4"/>
      <c r="Y112" s="4">
        <f>W112+X112</f>
        <v>33005595</v>
      </c>
      <c r="Z112" s="4"/>
      <c r="AA112" s="4">
        <f>Y112+Z112</f>
        <v>33005595</v>
      </c>
      <c r="AB112" s="4"/>
      <c r="AC112" s="4">
        <f>AA112+AB112</f>
        <v>33005595</v>
      </c>
      <c r="AD112" s="4"/>
      <c r="AE112" s="4">
        <f>AC112+AD112</f>
        <v>33005595</v>
      </c>
      <c r="AF112" s="4"/>
      <c r="AG112" s="4">
        <f t="shared" ref="AG112:AG114" si="277">AE112+AF112</f>
        <v>33005595</v>
      </c>
    </row>
    <row r="113" spans="1:34" ht="73.5" customHeight="1" x14ac:dyDescent="0.25">
      <c r="A113" s="1"/>
      <c r="B113" s="2" t="s">
        <v>109</v>
      </c>
      <c r="C113" s="3" t="s">
        <v>110</v>
      </c>
      <c r="D113" s="4">
        <v>8720913</v>
      </c>
      <c r="E113" s="4"/>
      <c r="F113" s="4">
        <f t="shared" ref="F113:F121" si="278">D113+E113</f>
        <v>8720913</v>
      </c>
      <c r="G113" s="4"/>
      <c r="H113" s="4">
        <f t="shared" ref="H113:H121" si="279">F113+G113</f>
        <v>8720913</v>
      </c>
      <c r="I113" s="4"/>
      <c r="J113" s="4">
        <f t="shared" ref="J113:J121" si="280">H113+I113</f>
        <v>8720913</v>
      </c>
      <c r="K113" s="4"/>
      <c r="L113" s="4">
        <f t="shared" ref="L113:L120" si="281">J113+K113</f>
        <v>8720913</v>
      </c>
      <c r="M113" s="4"/>
      <c r="N113" s="4">
        <f>L113+M113</f>
        <v>8720913</v>
      </c>
      <c r="O113" s="4"/>
      <c r="P113" s="4">
        <f t="shared" ref="P113:P122" si="282">N113+O113</f>
        <v>8720913</v>
      </c>
      <c r="Q113" s="4"/>
      <c r="R113" s="4">
        <f t="shared" ref="R113:R122" si="283">P113+Q113</f>
        <v>8720913</v>
      </c>
      <c r="S113" s="4">
        <v>8720913</v>
      </c>
      <c r="T113" s="4"/>
      <c r="U113" s="4">
        <f t="shared" si="276"/>
        <v>8720913</v>
      </c>
      <c r="V113" s="4"/>
      <c r="W113" s="4">
        <f t="shared" ref="W113:W121" si="284">U113+V113</f>
        <v>8720913</v>
      </c>
      <c r="X113" s="4"/>
      <c r="Y113" s="4">
        <f t="shared" ref="Y113:Y121" si="285">W113+X113</f>
        <v>8720913</v>
      </c>
      <c r="Z113" s="4"/>
      <c r="AA113" s="4">
        <f t="shared" ref="AA113:AA120" si="286">Y113+Z113</f>
        <v>8720913</v>
      </c>
      <c r="AB113" s="4"/>
      <c r="AC113" s="4">
        <f t="shared" ref="AC113:AC120" si="287">AA113+AB113</f>
        <v>8720913</v>
      </c>
      <c r="AD113" s="4"/>
      <c r="AE113" s="4">
        <f t="shared" ref="AE113:AE122" si="288">AC113+AD113</f>
        <v>8720913</v>
      </c>
      <c r="AF113" s="4"/>
      <c r="AG113" s="4">
        <f t="shared" si="277"/>
        <v>8720913</v>
      </c>
    </row>
    <row r="114" spans="1:34" ht="74.25" customHeight="1" x14ac:dyDescent="0.25">
      <c r="A114" s="1"/>
      <c r="B114" s="2" t="s">
        <v>144</v>
      </c>
      <c r="C114" s="3" t="s">
        <v>145</v>
      </c>
      <c r="D114" s="4">
        <v>68722700</v>
      </c>
      <c r="E114" s="4">
        <v>225100</v>
      </c>
      <c r="F114" s="4">
        <f t="shared" si="278"/>
        <v>68947800</v>
      </c>
      <c r="G114" s="4"/>
      <c r="H114" s="4">
        <f t="shared" si="279"/>
        <v>68947800</v>
      </c>
      <c r="I114" s="4"/>
      <c r="J114" s="4">
        <f t="shared" si="280"/>
        <v>68947800</v>
      </c>
      <c r="K114" s="4"/>
      <c r="L114" s="4">
        <f t="shared" si="281"/>
        <v>68947800</v>
      </c>
      <c r="M114" s="4"/>
      <c r="N114" s="4">
        <f t="shared" ref="N114:N120" si="289">L114+M114</f>
        <v>68947800</v>
      </c>
      <c r="O114" s="4"/>
      <c r="P114" s="4">
        <f t="shared" si="282"/>
        <v>68947800</v>
      </c>
      <c r="Q114" s="4"/>
      <c r="R114" s="4">
        <f t="shared" si="283"/>
        <v>68947800</v>
      </c>
      <c r="S114" s="4">
        <v>68722700</v>
      </c>
      <c r="T114" s="4">
        <v>225100</v>
      </c>
      <c r="U114" s="4">
        <f t="shared" ref="U114:U121" si="290">S114+T114</f>
        <v>68947800</v>
      </c>
      <c r="V114" s="4"/>
      <c r="W114" s="4">
        <f t="shared" si="284"/>
        <v>68947800</v>
      </c>
      <c r="X114" s="4"/>
      <c r="Y114" s="4">
        <f t="shared" si="285"/>
        <v>68947800</v>
      </c>
      <c r="Z114" s="4"/>
      <c r="AA114" s="4">
        <f t="shared" si="286"/>
        <v>68947800</v>
      </c>
      <c r="AB114" s="4"/>
      <c r="AC114" s="4">
        <f t="shared" si="287"/>
        <v>68947800</v>
      </c>
      <c r="AD114" s="4"/>
      <c r="AE114" s="4">
        <f t="shared" si="288"/>
        <v>68947800</v>
      </c>
      <c r="AF114" s="4"/>
      <c r="AG114" s="4">
        <f t="shared" si="277"/>
        <v>68947800</v>
      </c>
    </row>
    <row r="115" spans="1:34" ht="149.25" customHeight="1" x14ac:dyDescent="0.25">
      <c r="A115" s="1"/>
      <c r="B115" s="2" t="s">
        <v>177</v>
      </c>
      <c r="C115" s="3" t="s">
        <v>217</v>
      </c>
      <c r="D115" s="4"/>
      <c r="E115" s="4">
        <v>443305800</v>
      </c>
      <c r="F115" s="4">
        <f t="shared" si="278"/>
        <v>443305800</v>
      </c>
      <c r="G115" s="4"/>
      <c r="H115" s="4">
        <f t="shared" si="279"/>
        <v>443305800</v>
      </c>
      <c r="I115" s="4"/>
      <c r="J115" s="4">
        <f t="shared" si="280"/>
        <v>443305800</v>
      </c>
      <c r="K115" s="4"/>
      <c r="L115" s="4">
        <f t="shared" si="281"/>
        <v>443305800</v>
      </c>
      <c r="M115" s="4"/>
      <c r="N115" s="4">
        <f t="shared" si="289"/>
        <v>443305800</v>
      </c>
      <c r="O115" s="4"/>
      <c r="P115" s="4">
        <f t="shared" si="282"/>
        <v>443305800</v>
      </c>
      <c r="Q115" s="4"/>
      <c r="R115" s="4">
        <f t="shared" si="283"/>
        <v>443305800</v>
      </c>
      <c r="S115" s="4"/>
      <c r="T115" s="4">
        <v>179881800</v>
      </c>
      <c r="U115" s="4">
        <f t="shared" si="290"/>
        <v>179881800</v>
      </c>
      <c r="V115" s="4"/>
      <c r="W115" s="4">
        <f t="shared" si="284"/>
        <v>179881800</v>
      </c>
      <c r="X115" s="4"/>
      <c r="Y115" s="4">
        <f t="shared" si="285"/>
        <v>179881800</v>
      </c>
      <c r="Z115" s="4"/>
      <c r="AA115" s="4">
        <f t="shared" si="286"/>
        <v>179881800</v>
      </c>
      <c r="AB115" s="4"/>
      <c r="AC115" s="4">
        <f t="shared" si="287"/>
        <v>179881800</v>
      </c>
      <c r="AD115" s="4"/>
      <c r="AE115" s="4">
        <f t="shared" si="288"/>
        <v>179881800</v>
      </c>
      <c r="AF115" s="4"/>
      <c r="AG115" s="4">
        <f t="shared" ref="AG115:AG119" si="291">AE115+AF115</f>
        <v>179881800</v>
      </c>
    </row>
    <row r="116" spans="1:34" ht="68.25" customHeight="1" x14ac:dyDescent="0.25">
      <c r="A116" s="1"/>
      <c r="B116" s="2" t="s">
        <v>178</v>
      </c>
      <c r="C116" s="3" t="s">
        <v>179</v>
      </c>
      <c r="D116" s="4"/>
      <c r="E116" s="4">
        <v>105415000</v>
      </c>
      <c r="F116" s="4">
        <f t="shared" si="278"/>
        <v>105415000</v>
      </c>
      <c r="G116" s="4"/>
      <c r="H116" s="4">
        <f t="shared" si="279"/>
        <v>105415000</v>
      </c>
      <c r="I116" s="4"/>
      <c r="J116" s="4">
        <f t="shared" si="280"/>
        <v>105415000</v>
      </c>
      <c r="K116" s="4"/>
      <c r="L116" s="4">
        <f t="shared" si="281"/>
        <v>105415000</v>
      </c>
      <c r="M116" s="4"/>
      <c r="N116" s="4">
        <f t="shared" si="289"/>
        <v>105415000</v>
      </c>
      <c r="O116" s="4"/>
      <c r="P116" s="4">
        <f t="shared" si="282"/>
        <v>105415000</v>
      </c>
      <c r="Q116" s="4"/>
      <c r="R116" s="4">
        <f t="shared" si="283"/>
        <v>105415000</v>
      </c>
      <c r="S116" s="4"/>
      <c r="T116" s="4">
        <v>82070200</v>
      </c>
      <c r="U116" s="4">
        <f t="shared" si="290"/>
        <v>82070200</v>
      </c>
      <c r="V116" s="4"/>
      <c r="W116" s="4">
        <f t="shared" si="284"/>
        <v>82070200</v>
      </c>
      <c r="X116" s="4"/>
      <c r="Y116" s="4">
        <f t="shared" si="285"/>
        <v>82070200</v>
      </c>
      <c r="Z116" s="4"/>
      <c r="AA116" s="4">
        <f t="shared" si="286"/>
        <v>82070200</v>
      </c>
      <c r="AB116" s="4"/>
      <c r="AC116" s="4">
        <f t="shared" si="287"/>
        <v>82070200</v>
      </c>
      <c r="AD116" s="4"/>
      <c r="AE116" s="4">
        <f t="shared" si="288"/>
        <v>82070200</v>
      </c>
      <c r="AF116" s="4"/>
      <c r="AG116" s="4">
        <f t="shared" si="291"/>
        <v>82070200</v>
      </c>
    </row>
    <row r="117" spans="1:34" ht="219.75" customHeight="1" x14ac:dyDescent="0.25">
      <c r="A117" s="1"/>
      <c r="B117" s="2" t="s">
        <v>180</v>
      </c>
      <c r="C117" s="3" t="s">
        <v>207</v>
      </c>
      <c r="D117" s="4"/>
      <c r="E117" s="4">
        <v>4423200</v>
      </c>
      <c r="F117" s="4">
        <f t="shared" si="278"/>
        <v>4423200</v>
      </c>
      <c r="G117" s="4"/>
      <c r="H117" s="4">
        <f t="shared" si="279"/>
        <v>4423200</v>
      </c>
      <c r="I117" s="4"/>
      <c r="J117" s="4">
        <f t="shared" si="280"/>
        <v>4423200</v>
      </c>
      <c r="K117" s="4"/>
      <c r="L117" s="4">
        <f t="shared" si="281"/>
        <v>4423200</v>
      </c>
      <c r="M117" s="4"/>
      <c r="N117" s="4">
        <f t="shared" si="289"/>
        <v>4423200</v>
      </c>
      <c r="O117" s="4"/>
      <c r="P117" s="4">
        <f t="shared" si="282"/>
        <v>4423200</v>
      </c>
      <c r="Q117" s="4"/>
      <c r="R117" s="4">
        <f t="shared" si="283"/>
        <v>4423200</v>
      </c>
      <c r="S117" s="4"/>
      <c r="T117" s="4">
        <v>4423200</v>
      </c>
      <c r="U117" s="4">
        <f t="shared" si="290"/>
        <v>4423200</v>
      </c>
      <c r="V117" s="4"/>
      <c r="W117" s="4">
        <f t="shared" si="284"/>
        <v>4423200</v>
      </c>
      <c r="X117" s="4"/>
      <c r="Y117" s="4">
        <f t="shared" si="285"/>
        <v>4423200</v>
      </c>
      <c r="Z117" s="4"/>
      <c r="AA117" s="4">
        <f t="shared" si="286"/>
        <v>4423200</v>
      </c>
      <c r="AB117" s="4"/>
      <c r="AC117" s="4">
        <f t="shared" si="287"/>
        <v>4423200</v>
      </c>
      <c r="AD117" s="4"/>
      <c r="AE117" s="4">
        <f t="shared" si="288"/>
        <v>4423200</v>
      </c>
      <c r="AF117" s="4"/>
      <c r="AG117" s="4">
        <f t="shared" si="291"/>
        <v>4423200</v>
      </c>
    </row>
    <row r="118" spans="1:34" ht="86.25" customHeight="1" x14ac:dyDescent="0.25">
      <c r="A118" s="1"/>
      <c r="B118" s="2" t="s">
        <v>181</v>
      </c>
      <c r="C118" s="3" t="s">
        <v>182</v>
      </c>
      <c r="D118" s="4"/>
      <c r="E118" s="4">
        <v>27700700</v>
      </c>
      <c r="F118" s="4">
        <f t="shared" si="278"/>
        <v>27700700</v>
      </c>
      <c r="G118" s="4"/>
      <c r="H118" s="4">
        <f t="shared" si="279"/>
        <v>27700700</v>
      </c>
      <c r="I118" s="4"/>
      <c r="J118" s="4">
        <f t="shared" si="280"/>
        <v>27700700</v>
      </c>
      <c r="K118" s="4"/>
      <c r="L118" s="4">
        <f t="shared" si="281"/>
        <v>27700700</v>
      </c>
      <c r="M118" s="4"/>
      <c r="N118" s="4">
        <f t="shared" si="289"/>
        <v>27700700</v>
      </c>
      <c r="O118" s="4"/>
      <c r="P118" s="4">
        <f t="shared" si="282"/>
        <v>27700700</v>
      </c>
      <c r="Q118" s="4"/>
      <c r="R118" s="4">
        <f t="shared" si="283"/>
        <v>27700700</v>
      </c>
      <c r="S118" s="4"/>
      <c r="T118" s="4">
        <v>27700700</v>
      </c>
      <c r="U118" s="4">
        <f t="shared" si="290"/>
        <v>27700700</v>
      </c>
      <c r="V118" s="4"/>
      <c r="W118" s="4">
        <f t="shared" si="284"/>
        <v>27700700</v>
      </c>
      <c r="X118" s="4"/>
      <c r="Y118" s="4">
        <f t="shared" si="285"/>
        <v>27700700</v>
      </c>
      <c r="Z118" s="4"/>
      <c r="AA118" s="4">
        <f t="shared" si="286"/>
        <v>27700700</v>
      </c>
      <c r="AB118" s="4"/>
      <c r="AC118" s="4">
        <f t="shared" si="287"/>
        <v>27700700</v>
      </c>
      <c r="AD118" s="4"/>
      <c r="AE118" s="4">
        <f t="shared" si="288"/>
        <v>27700700</v>
      </c>
      <c r="AF118" s="4"/>
      <c r="AG118" s="4">
        <f t="shared" si="291"/>
        <v>27700700</v>
      </c>
    </row>
    <row r="119" spans="1:34" ht="141.75" x14ac:dyDescent="0.25">
      <c r="A119" s="1"/>
      <c r="B119" s="2" t="s">
        <v>183</v>
      </c>
      <c r="C119" s="3" t="s">
        <v>218</v>
      </c>
      <c r="D119" s="4"/>
      <c r="E119" s="4">
        <v>21224200</v>
      </c>
      <c r="F119" s="4">
        <f t="shared" si="278"/>
        <v>21224200</v>
      </c>
      <c r="G119" s="4"/>
      <c r="H119" s="4">
        <f t="shared" si="279"/>
        <v>21224200</v>
      </c>
      <c r="I119" s="4"/>
      <c r="J119" s="4">
        <f t="shared" si="280"/>
        <v>21224200</v>
      </c>
      <c r="K119" s="4"/>
      <c r="L119" s="4">
        <f t="shared" si="281"/>
        <v>21224200</v>
      </c>
      <c r="M119" s="4"/>
      <c r="N119" s="4">
        <f t="shared" si="289"/>
        <v>21224200</v>
      </c>
      <c r="O119" s="4"/>
      <c r="P119" s="4">
        <f t="shared" si="282"/>
        <v>21224200</v>
      </c>
      <c r="Q119" s="4"/>
      <c r="R119" s="4">
        <f t="shared" si="283"/>
        <v>21224200</v>
      </c>
      <c r="S119" s="4"/>
      <c r="T119" s="4">
        <v>5630000</v>
      </c>
      <c r="U119" s="4">
        <f t="shared" si="290"/>
        <v>5630000</v>
      </c>
      <c r="V119" s="4"/>
      <c r="W119" s="4">
        <f t="shared" si="284"/>
        <v>5630000</v>
      </c>
      <c r="X119" s="4"/>
      <c r="Y119" s="4">
        <f t="shared" si="285"/>
        <v>5630000</v>
      </c>
      <c r="Z119" s="4"/>
      <c r="AA119" s="4">
        <f t="shared" si="286"/>
        <v>5630000</v>
      </c>
      <c r="AB119" s="4"/>
      <c r="AC119" s="4">
        <f t="shared" si="287"/>
        <v>5630000</v>
      </c>
      <c r="AD119" s="4"/>
      <c r="AE119" s="4">
        <f t="shared" si="288"/>
        <v>5630000</v>
      </c>
      <c r="AF119" s="4"/>
      <c r="AG119" s="4">
        <f t="shared" si="291"/>
        <v>5630000</v>
      </c>
    </row>
    <row r="120" spans="1:34" ht="84.75" customHeight="1" x14ac:dyDescent="0.25">
      <c r="A120" s="1"/>
      <c r="B120" s="2" t="s">
        <v>190</v>
      </c>
      <c r="C120" s="3" t="s">
        <v>189</v>
      </c>
      <c r="D120" s="4"/>
      <c r="E120" s="4">
        <v>680000000</v>
      </c>
      <c r="F120" s="4">
        <f t="shared" si="278"/>
        <v>680000000</v>
      </c>
      <c r="G120" s="4"/>
      <c r="H120" s="4">
        <f t="shared" si="279"/>
        <v>680000000</v>
      </c>
      <c r="I120" s="4"/>
      <c r="J120" s="4">
        <f t="shared" si="280"/>
        <v>680000000</v>
      </c>
      <c r="K120" s="4"/>
      <c r="L120" s="4">
        <f t="shared" si="281"/>
        <v>680000000</v>
      </c>
      <c r="M120" s="4"/>
      <c r="N120" s="4">
        <f t="shared" si="289"/>
        <v>680000000</v>
      </c>
      <c r="O120" s="4"/>
      <c r="P120" s="4">
        <f t="shared" si="282"/>
        <v>680000000</v>
      </c>
      <c r="Q120" s="4"/>
      <c r="R120" s="4">
        <f t="shared" si="283"/>
        <v>680000000</v>
      </c>
      <c r="S120" s="4"/>
      <c r="T120" s="4">
        <v>680000000</v>
      </c>
      <c r="U120" s="4">
        <f t="shared" si="290"/>
        <v>680000000</v>
      </c>
      <c r="V120" s="4"/>
      <c r="W120" s="4">
        <f t="shared" si="284"/>
        <v>680000000</v>
      </c>
      <c r="X120" s="4"/>
      <c r="Y120" s="4">
        <f t="shared" si="285"/>
        <v>680000000</v>
      </c>
      <c r="Z120" s="4"/>
      <c r="AA120" s="4">
        <f t="shared" si="286"/>
        <v>680000000</v>
      </c>
      <c r="AB120" s="4"/>
      <c r="AC120" s="4">
        <f t="shared" si="287"/>
        <v>680000000</v>
      </c>
      <c r="AD120" s="4"/>
      <c r="AE120" s="4">
        <f t="shared" si="288"/>
        <v>680000000</v>
      </c>
      <c r="AF120" s="4"/>
      <c r="AG120" s="4">
        <f t="shared" ref="AG120:AG121" si="292">AE120+AF120</f>
        <v>680000000</v>
      </c>
    </row>
    <row r="121" spans="1:34" ht="99" customHeight="1" x14ac:dyDescent="0.25">
      <c r="A121" s="1"/>
      <c r="B121" s="2" t="s">
        <v>185</v>
      </c>
      <c r="C121" s="3" t="s">
        <v>184</v>
      </c>
      <c r="D121" s="4"/>
      <c r="E121" s="4">
        <v>369500</v>
      </c>
      <c r="F121" s="4">
        <f t="shared" si="278"/>
        <v>369500</v>
      </c>
      <c r="G121" s="4"/>
      <c r="H121" s="4">
        <f t="shared" si="279"/>
        <v>369500</v>
      </c>
      <c r="I121" s="4"/>
      <c r="J121" s="4">
        <f t="shared" si="280"/>
        <v>369500</v>
      </c>
      <c r="K121" s="4"/>
      <c r="L121" s="4">
        <f>J121+K121</f>
        <v>369500</v>
      </c>
      <c r="M121" s="4"/>
      <c r="N121" s="4">
        <f>L121+M121</f>
        <v>369500</v>
      </c>
      <c r="O121" s="4"/>
      <c r="P121" s="4">
        <f t="shared" si="282"/>
        <v>369500</v>
      </c>
      <c r="Q121" s="4"/>
      <c r="R121" s="4">
        <f t="shared" si="283"/>
        <v>369500</v>
      </c>
      <c r="S121" s="4"/>
      <c r="T121" s="4">
        <v>369100</v>
      </c>
      <c r="U121" s="4">
        <f t="shared" si="290"/>
        <v>369100</v>
      </c>
      <c r="V121" s="4"/>
      <c r="W121" s="4">
        <f t="shared" si="284"/>
        <v>369100</v>
      </c>
      <c r="X121" s="4"/>
      <c r="Y121" s="4">
        <f t="shared" si="285"/>
        <v>369100</v>
      </c>
      <c r="Z121" s="4"/>
      <c r="AA121" s="4">
        <f>Y121+Z121</f>
        <v>369100</v>
      </c>
      <c r="AB121" s="4"/>
      <c r="AC121" s="4">
        <f>AA121+AB121</f>
        <v>369100</v>
      </c>
      <c r="AD121" s="4"/>
      <c r="AE121" s="4">
        <f t="shared" si="288"/>
        <v>369100</v>
      </c>
      <c r="AF121" s="4"/>
      <c r="AG121" s="4">
        <f t="shared" si="292"/>
        <v>369100</v>
      </c>
    </row>
    <row r="122" spans="1:34" ht="71.25" customHeight="1" x14ac:dyDescent="0.25">
      <c r="A122" s="1"/>
      <c r="B122" s="2" t="s">
        <v>227</v>
      </c>
      <c r="C122" s="3" t="s">
        <v>228</v>
      </c>
      <c r="D122" s="4"/>
      <c r="E122" s="4"/>
      <c r="F122" s="4"/>
      <c r="G122" s="4"/>
      <c r="H122" s="4"/>
      <c r="I122" s="4"/>
      <c r="J122" s="4"/>
      <c r="K122" s="4"/>
      <c r="L122" s="4">
        <f>J122+K122</f>
        <v>0</v>
      </c>
      <c r="M122" s="4">
        <v>17155400</v>
      </c>
      <c r="N122" s="4">
        <f>L122+M122</f>
        <v>17155400</v>
      </c>
      <c r="O122" s="4"/>
      <c r="P122" s="4">
        <f t="shared" si="282"/>
        <v>17155400</v>
      </c>
      <c r="Q122" s="4"/>
      <c r="R122" s="4">
        <f t="shared" si="283"/>
        <v>17155400</v>
      </c>
      <c r="S122" s="4"/>
      <c r="T122" s="4"/>
      <c r="U122" s="4"/>
      <c r="V122" s="4"/>
      <c r="W122" s="4"/>
      <c r="X122" s="4"/>
      <c r="Y122" s="4"/>
      <c r="Z122" s="4"/>
      <c r="AA122" s="4">
        <f>Y122+Z122</f>
        <v>0</v>
      </c>
      <c r="AB122" s="4">
        <v>18768800</v>
      </c>
      <c r="AC122" s="4">
        <f>AA122+AB122</f>
        <v>18768800</v>
      </c>
      <c r="AD122" s="4"/>
      <c r="AE122" s="4">
        <f t="shared" si="288"/>
        <v>18768800</v>
      </c>
      <c r="AF122" s="4"/>
      <c r="AG122" s="4">
        <f>AE122+AF122</f>
        <v>18768800</v>
      </c>
    </row>
    <row r="123" spans="1:34" ht="19.5" customHeight="1" x14ac:dyDescent="0.3">
      <c r="A123" s="1"/>
      <c r="B123" s="37" t="s">
        <v>64</v>
      </c>
      <c r="C123" s="37"/>
      <c r="D123" s="19">
        <f>SUM(D12,D47)</f>
        <v>69746193148</v>
      </c>
      <c r="E123" s="19">
        <f>SUM(E12,E47)</f>
        <v>4045999000</v>
      </c>
      <c r="F123" s="19">
        <f>SUM(F12,F47)</f>
        <v>73792192148</v>
      </c>
      <c r="G123" s="19">
        <f t="shared" ref="G123:K123" si="293">SUM(G12,G47)</f>
        <v>0</v>
      </c>
      <c r="H123" s="19">
        <f t="shared" si="293"/>
        <v>73792192148</v>
      </c>
      <c r="I123" s="19">
        <f t="shared" si="293"/>
        <v>0</v>
      </c>
      <c r="J123" s="19">
        <f t="shared" si="293"/>
        <v>73792192148</v>
      </c>
      <c r="K123" s="19">
        <f t="shared" si="293"/>
        <v>0</v>
      </c>
      <c r="L123" s="19">
        <f>SUM(L12,L47)</f>
        <v>73792192148</v>
      </c>
      <c r="M123" s="19">
        <f t="shared" ref="M123:AD123" si="294">SUM(M12,M47)</f>
        <v>17155400</v>
      </c>
      <c r="N123" s="19">
        <f t="shared" si="294"/>
        <v>73809347548</v>
      </c>
      <c r="O123" s="19">
        <f t="shared" si="294"/>
        <v>649841400</v>
      </c>
      <c r="P123" s="19">
        <f t="shared" si="294"/>
        <v>74459188948</v>
      </c>
      <c r="Q123" s="19">
        <f t="shared" si="294"/>
        <v>5238600</v>
      </c>
      <c r="R123" s="19">
        <f t="shared" si="294"/>
        <v>74464427548</v>
      </c>
      <c r="S123" s="19">
        <f t="shared" si="294"/>
        <v>76243584998</v>
      </c>
      <c r="T123" s="19">
        <f t="shared" si="294"/>
        <v>5232776400</v>
      </c>
      <c r="U123" s="19">
        <f t="shared" si="294"/>
        <v>81476361398</v>
      </c>
      <c r="V123" s="19">
        <f t="shared" si="294"/>
        <v>48</v>
      </c>
      <c r="W123" s="19">
        <f t="shared" si="294"/>
        <v>81476361446</v>
      </c>
      <c r="X123" s="19">
        <f t="shared" si="294"/>
        <v>0</v>
      </c>
      <c r="Y123" s="19">
        <f t="shared" si="294"/>
        <v>81476361446</v>
      </c>
      <c r="Z123" s="19">
        <f t="shared" si="294"/>
        <v>0</v>
      </c>
      <c r="AA123" s="19">
        <f t="shared" si="294"/>
        <v>81476361446</v>
      </c>
      <c r="AB123" s="19">
        <f t="shared" si="294"/>
        <v>18768752</v>
      </c>
      <c r="AC123" s="19">
        <f t="shared" si="294"/>
        <v>81495130198</v>
      </c>
      <c r="AD123" s="19">
        <f t="shared" si="294"/>
        <v>683634000</v>
      </c>
      <c r="AE123" s="19">
        <f t="shared" ref="AE123:AG123" si="295">SUM(AE12,AE47)</f>
        <v>82178764198</v>
      </c>
      <c r="AF123" s="19">
        <f t="shared" si="295"/>
        <v>-9366800</v>
      </c>
      <c r="AG123" s="19">
        <f t="shared" si="295"/>
        <v>82169397398</v>
      </c>
      <c r="AH123" s="29" t="s">
        <v>211</v>
      </c>
    </row>
    <row r="125" spans="1:34" x14ac:dyDescent="0.25">
      <c r="L125" s="20"/>
      <c r="M125" s="20"/>
      <c r="N125" s="20"/>
      <c r="O125" s="20"/>
      <c r="P125" s="20"/>
      <c r="Q125" s="20"/>
      <c r="R125" s="20"/>
      <c r="AG125" s="20"/>
    </row>
    <row r="126" spans="1:34" x14ac:dyDescent="0.25">
      <c r="Y126" s="20"/>
      <c r="Z126" s="20"/>
      <c r="AA126" s="20"/>
      <c r="AB126" s="20"/>
      <c r="AC126" s="20"/>
      <c r="AD126" s="20"/>
      <c r="AE126" s="20"/>
      <c r="AF126" s="20"/>
      <c r="AG126" s="20"/>
    </row>
    <row r="127" spans="1:34" x14ac:dyDescent="0.25">
      <c r="I127" s="20"/>
    </row>
    <row r="128" spans="1:34" x14ac:dyDescent="0.25">
      <c r="N128" s="20"/>
      <c r="O128" s="20"/>
      <c r="P128" s="20"/>
      <c r="Q128" s="20"/>
      <c r="R128" s="20"/>
      <c r="AA128" s="20"/>
      <c r="AB128" s="20"/>
      <c r="AC128" s="20"/>
      <c r="AD128" s="20"/>
      <c r="AE128" s="20"/>
      <c r="AF128" s="20"/>
      <c r="AG128" s="20"/>
    </row>
    <row r="129" spans="4:33" x14ac:dyDescent="0.25">
      <c r="AC129" s="20"/>
      <c r="AD129" s="20"/>
      <c r="AE129" s="20"/>
      <c r="AF129" s="20"/>
      <c r="AG129" s="20"/>
    </row>
    <row r="131" spans="4:33" x14ac:dyDescent="0.25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</row>
    <row r="146" spans="11:11" x14ac:dyDescent="0.25">
      <c r="K146" s="20"/>
    </row>
  </sheetData>
  <mergeCells count="6">
    <mergeCell ref="B123:C123"/>
    <mergeCell ref="B10:D10"/>
    <mergeCell ref="Y1:AG1"/>
    <mergeCell ref="J2:AG2"/>
    <mergeCell ref="J3:AG3"/>
    <mergeCell ref="B9:AG9"/>
  </mergeCells>
  <phoneticPr fontId="0" type="noConversion"/>
  <printOptions horizontalCentered="1"/>
  <pageMargins left="0.78740157480314965" right="0.78740157480314965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2019-11-19T07:20:37Z</cp:lastPrinted>
  <dcterms:created xsi:type="dcterms:W3CDTF">2010-10-13T08:18:32Z</dcterms:created>
  <dcterms:modified xsi:type="dcterms:W3CDTF">2019-11-25T10:40:00Z</dcterms:modified>
</cp:coreProperties>
</file>