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60" yWindow="495" windowWidth="13320" windowHeight="11535"/>
  </bookViews>
  <sheets>
    <sheet name="Лист1" sheetId="1" r:id="rId1"/>
  </sheets>
  <definedNames>
    <definedName name="_xlnm._FilterDatabase" localSheetId="0" hidden="1">Лист1!$B$11:$L$159</definedName>
    <definedName name="_xlnm.Print_Titles" localSheetId="0">Лист1!$11:$11</definedName>
    <definedName name="_xlnm.Print_Area" localSheetId="0">Лист1!$B$1:$U$159</definedName>
  </definedNames>
  <calcPr calcId="145621"/>
</workbook>
</file>

<file path=xl/calcChain.xml><?xml version="1.0" encoding="utf-8"?>
<calcChain xmlns="http://schemas.openxmlformats.org/spreadsheetml/2006/main">
  <c r="T158" i="1" l="1"/>
  <c r="T157" i="1" s="1"/>
  <c r="T156" i="1" s="1"/>
  <c r="R158" i="1"/>
  <c r="S157" i="1"/>
  <c r="S156" i="1" s="1"/>
  <c r="T155" i="1"/>
  <c r="R155" i="1"/>
  <c r="T153" i="1"/>
  <c r="S154" i="1"/>
  <c r="S153" i="1" s="1"/>
  <c r="T154" i="1"/>
  <c r="T149" i="1"/>
  <c r="T150" i="1"/>
  <c r="T151" i="1"/>
  <c r="T152" i="1"/>
  <c r="T146" i="1"/>
  <c r="T147" i="1"/>
  <c r="T148" i="1"/>
  <c r="T142" i="1"/>
  <c r="T143" i="1"/>
  <c r="T144" i="1"/>
  <c r="T145" i="1"/>
  <c r="T138" i="1"/>
  <c r="T139" i="1"/>
  <c r="T140" i="1"/>
  <c r="T141" i="1"/>
  <c r="T137" i="1"/>
  <c r="T133" i="1"/>
  <c r="T134" i="1"/>
  <c r="T135" i="1"/>
  <c r="T136" i="1"/>
  <c r="T128" i="1"/>
  <c r="T129" i="1"/>
  <c r="T130" i="1"/>
  <c r="T131" i="1"/>
  <c r="T132" i="1"/>
  <c r="T127" i="1"/>
  <c r="S126" i="1"/>
  <c r="T123" i="1"/>
  <c r="T124" i="1"/>
  <c r="T125" i="1"/>
  <c r="T120" i="1"/>
  <c r="T121" i="1"/>
  <c r="T122" i="1"/>
  <c r="T117" i="1"/>
  <c r="T118" i="1"/>
  <c r="T119" i="1"/>
  <c r="T113" i="1"/>
  <c r="T114" i="1"/>
  <c r="T115" i="1"/>
  <c r="T116" i="1"/>
  <c r="T111" i="1"/>
  <c r="T112" i="1"/>
  <c r="T109" i="1"/>
  <c r="T110" i="1"/>
  <c r="T106" i="1"/>
  <c r="T107" i="1"/>
  <c r="T108" i="1"/>
  <c r="T105" i="1"/>
  <c r="T104" i="1"/>
  <c r="S103" i="1"/>
  <c r="R103" i="1"/>
  <c r="T96" i="1"/>
  <c r="T97" i="1"/>
  <c r="T98" i="1"/>
  <c r="T99" i="1"/>
  <c r="T100" i="1"/>
  <c r="T101" i="1"/>
  <c r="T102" i="1"/>
  <c r="T92" i="1"/>
  <c r="T93" i="1"/>
  <c r="T94" i="1"/>
  <c r="T95" i="1"/>
  <c r="T87" i="1"/>
  <c r="T88" i="1"/>
  <c r="T89" i="1"/>
  <c r="T90" i="1"/>
  <c r="T91" i="1"/>
  <c r="T83" i="1"/>
  <c r="T84" i="1"/>
  <c r="T85" i="1"/>
  <c r="T86" i="1"/>
  <c r="T77" i="1"/>
  <c r="T78" i="1"/>
  <c r="T79" i="1"/>
  <c r="T80" i="1"/>
  <c r="T81" i="1"/>
  <c r="T82" i="1"/>
  <c r="T73" i="1"/>
  <c r="T74" i="1"/>
  <c r="T75" i="1"/>
  <c r="T76" i="1"/>
  <c r="T70" i="1"/>
  <c r="T71" i="1"/>
  <c r="T72" i="1"/>
  <c r="T65" i="1"/>
  <c r="T66" i="1"/>
  <c r="T67" i="1"/>
  <c r="T68" i="1"/>
  <c r="T69" i="1"/>
  <c r="T61" i="1"/>
  <c r="T62" i="1"/>
  <c r="T63" i="1"/>
  <c r="T64" i="1"/>
  <c r="T60" i="1"/>
  <c r="T58" i="1"/>
  <c r="T59" i="1"/>
  <c r="R60" i="1"/>
  <c r="R59" i="1"/>
  <c r="R58" i="1"/>
  <c r="T56" i="1"/>
  <c r="T57" i="1"/>
  <c r="R57" i="1"/>
  <c r="R56" i="1"/>
  <c r="T54" i="1"/>
  <c r="T55" i="1"/>
  <c r="T53" i="1"/>
  <c r="R54" i="1"/>
  <c r="R53" i="1"/>
  <c r="S52" i="1"/>
  <c r="R52" i="1"/>
  <c r="T51" i="1"/>
  <c r="T50" i="1"/>
  <c r="T49" i="1" s="1"/>
  <c r="R51" i="1"/>
  <c r="R50" i="1"/>
  <c r="S49" i="1"/>
  <c r="R49" i="1"/>
  <c r="Q48" i="1"/>
  <c r="R48" i="1"/>
  <c r="R47" i="1"/>
  <c r="T46" i="1"/>
  <c r="S45" i="1"/>
  <c r="T45" i="1"/>
  <c r="R45" i="1"/>
  <c r="T44" i="1"/>
  <c r="R44" i="1"/>
  <c r="T43" i="1"/>
  <c r="T42" i="1" s="1"/>
  <c r="S42" i="1"/>
  <c r="R42" i="1"/>
  <c r="T41" i="1"/>
  <c r="R41" i="1"/>
  <c r="T40" i="1"/>
  <c r="T39" i="1"/>
  <c r="R40" i="1"/>
  <c r="T38" i="1"/>
  <c r="T37" i="1"/>
  <c r="R37" i="1"/>
  <c r="S36" i="1"/>
  <c r="R36" i="1"/>
  <c r="T29" i="1"/>
  <c r="T30" i="1"/>
  <c r="T31" i="1"/>
  <c r="T32" i="1"/>
  <c r="T33" i="1"/>
  <c r="T34" i="1"/>
  <c r="T35" i="1"/>
  <c r="R29" i="1"/>
  <c r="S28" i="1"/>
  <c r="R28" i="1"/>
  <c r="T27" i="1"/>
  <c r="R27" i="1"/>
  <c r="T26" i="1"/>
  <c r="T25" i="1"/>
  <c r="R25" i="1"/>
  <c r="S24" i="1"/>
  <c r="R24" i="1"/>
  <c r="T22" i="1"/>
  <c r="T23" i="1"/>
  <c r="T21" i="1"/>
  <c r="R23" i="1"/>
  <c r="R22" i="1"/>
  <c r="R21" i="1"/>
  <c r="S20" i="1"/>
  <c r="R20" i="1"/>
  <c r="T19" i="1"/>
  <c r="T18" i="1" s="1"/>
  <c r="S18" i="1"/>
  <c r="R18" i="1"/>
  <c r="T17" i="1"/>
  <c r="T16" i="1" s="1"/>
  <c r="R17" i="1"/>
  <c r="S16" i="1"/>
  <c r="R16" i="1"/>
  <c r="T15" i="1"/>
  <c r="T14" i="1"/>
  <c r="T13" i="1" s="1"/>
  <c r="R15" i="1"/>
  <c r="S13" i="1"/>
  <c r="T20" i="1" l="1"/>
  <c r="T24" i="1"/>
  <c r="T36" i="1"/>
  <c r="T12" i="1" s="1"/>
  <c r="S12" i="1"/>
  <c r="T126" i="1"/>
  <c r="T103" i="1"/>
  <c r="T52" i="1"/>
  <c r="T48" i="1" s="1"/>
  <c r="T47" i="1" s="1"/>
  <c r="S48" i="1"/>
  <c r="S47" i="1" s="1"/>
  <c r="T28" i="1"/>
  <c r="T159" i="1" l="1"/>
  <c r="S159" i="1"/>
  <c r="R131" i="1" l="1"/>
  <c r="R78" i="1"/>
  <c r="R141" i="1" l="1"/>
  <c r="R149" i="1" l="1"/>
  <c r="R157" i="1" l="1"/>
  <c r="R156" i="1" s="1"/>
  <c r="P158" i="1"/>
  <c r="Q157" i="1"/>
  <c r="Q156" i="1" s="1"/>
  <c r="P157" i="1"/>
  <c r="P156" i="1"/>
  <c r="P155" i="1"/>
  <c r="Q154" i="1"/>
  <c r="Q153" i="1" s="1"/>
  <c r="R154" i="1"/>
  <c r="R153" i="1" s="1"/>
  <c r="P154" i="1"/>
  <c r="P153" i="1"/>
  <c r="R127" i="1"/>
  <c r="Q126" i="1"/>
  <c r="R104" i="1"/>
  <c r="Q103" i="1"/>
  <c r="Q52" i="1"/>
  <c r="Q49" i="1"/>
  <c r="P49" i="1"/>
  <c r="R46" i="1"/>
  <c r="Q45" i="1"/>
  <c r="P45" i="1"/>
  <c r="P44" i="1"/>
  <c r="R43" i="1"/>
  <c r="Q42" i="1"/>
  <c r="P42" i="1"/>
  <c r="P41" i="1"/>
  <c r="P40" i="1"/>
  <c r="P37" i="1"/>
  <c r="Q36" i="1"/>
  <c r="Q28" i="1"/>
  <c r="P27" i="1"/>
  <c r="R26" i="1"/>
  <c r="P26" i="1"/>
  <c r="P25" i="1"/>
  <c r="Q24" i="1"/>
  <c r="P24" i="1"/>
  <c r="P21" i="1"/>
  <c r="Q20" i="1"/>
  <c r="R19" i="1"/>
  <c r="P19" i="1"/>
  <c r="Q18" i="1"/>
  <c r="P18" i="1"/>
  <c r="P17" i="1"/>
  <c r="Q16" i="1"/>
  <c r="P16" i="1"/>
  <c r="R14" i="1"/>
  <c r="Q13" i="1"/>
  <c r="P13" i="1"/>
  <c r="Q47" i="1" l="1"/>
  <c r="Q159" i="1" s="1"/>
  <c r="Q12" i="1"/>
  <c r="R13" i="1"/>
  <c r="P151" i="1" l="1"/>
  <c r="R151" i="1" s="1"/>
  <c r="P143" i="1" l="1"/>
  <c r="R143" i="1" s="1"/>
  <c r="P148" i="1" l="1"/>
  <c r="R148" i="1" s="1"/>
  <c r="P140" i="1" l="1"/>
  <c r="R140" i="1" s="1"/>
  <c r="O103" i="1" l="1"/>
  <c r="O126" i="1"/>
  <c r="O157" i="1"/>
  <c r="O156" i="1" s="1"/>
  <c r="O154" i="1"/>
  <c r="O153" i="1" s="1"/>
  <c r="O52" i="1"/>
  <c r="O49" i="1"/>
  <c r="O45" i="1"/>
  <c r="O42" i="1"/>
  <c r="O36" i="1"/>
  <c r="O28" i="1"/>
  <c r="O24" i="1"/>
  <c r="O20" i="1"/>
  <c r="O18" i="1"/>
  <c r="O16" i="1"/>
  <c r="O13" i="1"/>
  <c r="O48" i="1" l="1"/>
  <c r="O47" i="1" s="1"/>
  <c r="O12" i="1"/>
  <c r="N146" i="1"/>
  <c r="P146" i="1" s="1"/>
  <c r="R146" i="1" s="1"/>
  <c r="O159" i="1" l="1"/>
  <c r="M157" i="1"/>
  <c r="M156" i="1" s="1"/>
  <c r="M154" i="1"/>
  <c r="M153" i="1" s="1"/>
  <c r="M126" i="1"/>
  <c r="M103" i="1"/>
  <c r="M52" i="1"/>
  <c r="M49" i="1"/>
  <c r="M45" i="1"/>
  <c r="M42" i="1"/>
  <c r="M36" i="1"/>
  <c r="K36" i="1"/>
  <c r="L33" i="1"/>
  <c r="N33" i="1" s="1"/>
  <c r="P33" i="1" s="1"/>
  <c r="R33" i="1" s="1"/>
  <c r="M28" i="1"/>
  <c r="M24" i="1"/>
  <c r="M20" i="1"/>
  <c r="M18" i="1"/>
  <c r="M16" i="1"/>
  <c r="M13" i="1"/>
  <c r="M48" i="1" l="1"/>
  <c r="M47" i="1" s="1"/>
  <c r="M12" i="1"/>
  <c r="M159" i="1"/>
  <c r="K156" i="1"/>
  <c r="K157" i="1"/>
  <c r="J157" i="1"/>
  <c r="J156" i="1" s="1"/>
  <c r="L158" i="1"/>
  <c r="N158" i="1" s="1"/>
  <c r="L150" i="1"/>
  <c r="N150" i="1" s="1"/>
  <c r="P150" i="1" s="1"/>
  <c r="R150" i="1" s="1"/>
  <c r="L76" i="1"/>
  <c r="N76" i="1" s="1"/>
  <c r="P76" i="1" s="1"/>
  <c r="R76" i="1" s="1"/>
  <c r="L72" i="1"/>
  <c r="N72" i="1" s="1"/>
  <c r="P72" i="1" s="1"/>
  <c r="R72" i="1" s="1"/>
  <c r="N157" i="1" l="1"/>
  <c r="N156" i="1" s="1"/>
  <c r="L157" i="1"/>
  <c r="L156" i="1" s="1"/>
  <c r="K154" i="1"/>
  <c r="K153" i="1" s="1"/>
  <c r="J154" i="1"/>
  <c r="J153" i="1" s="1"/>
  <c r="L155" i="1" l="1"/>
  <c r="N155" i="1" s="1"/>
  <c r="N154" i="1" l="1"/>
  <c r="N153" i="1" s="1"/>
  <c r="L154" i="1"/>
  <c r="L153" i="1" s="1"/>
  <c r="K126" i="1"/>
  <c r="L152" i="1"/>
  <c r="N152" i="1" s="1"/>
  <c r="P152" i="1" s="1"/>
  <c r="R152" i="1" s="1"/>
  <c r="J145" i="1" l="1"/>
  <c r="L145" i="1" s="1"/>
  <c r="N145" i="1" s="1"/>
  <c r="P145" i="1" s="1"/>
  <c r="R145" i="1" s="1"/>
  <c r="K103" i="1" l="1"/>
  <c r="K52" i="1"/>
  <c r="K49" i="1"/>
  <c r="K45" i="1"/>
  <c r="K42" i="1"/>
  <c r="K28" i="1"/>
  <c r="K24" i="1"/>
  <c r="K20" i="1"/>
  <c r="K18" i="1"/>
  <c r="K16" i="1"/>
  <c r="K13" i="1"/>
  <c r="K48" i="1" l="1"/>
  <c r="K47" i="1" s="1"/>
  <c r="K12" i="1"/>
  <c r="J54" i="1"/>
  <c r="L54" i="1" s="1"/>
  <c r="N54" i="1" s="1"/>
  <c r="P54" i="1" s="1"/>
  <c r="K159" i="1" l="1"/>
  <c r="I126" i="1"/>
  <c r="I103" i="1"/>
  <c r="I52" i="1"/>
  <c r="I49" i="1"/>
  <c r="I45" i="1"/>
  <c r="I42" i="1"/>
  <c r="I36" i="1"/>
  <c r="I28" i="1"/>
  <c r="I24" i="1"/>
  <c r="I20" i="1"/>
  <c r="I18" i="1"/>
  <c r="I16" i="1"/>
  <c r="I13" i="1"/>
  <c r="I48" i="1" l="1"/>
  <c r="I47" i="1" s="1"/>
  <c r="I12" i="1"/>
  <c r="I159" i="1" l="1"/>
  <c r="H123" i="1"/>
  <c r="J123" i="1" s="1"/>
  <c r="L123" i="1" s="1"/>
  <c r="N123" i="1" s="1"/>
  <c r="P123" i="1" s="1"/>
  <c r="R123" i="1" s="1"/>
  <c r="G126" i="1"/>
  <c r="H127" i="1"/>
  <c r="J127" i="1" l="1"/>
  <c r="G103" i="1"/>
  <c r="F77" i="1"/>
  <c r="H77" i="1" s="1"/>
  <c r="J77" i="1" s="1"/>
  <c r="F75" i="1"/>
  <c r="H75" i="1" s="1"/>
  <c r="J75" i="1" s="1"/>
  <c r="L75" i="1" s="1"/>
  <c r="N75" i="1" s="1"/>
  <c r="P75" i="1" s="1"/>
  <c r="R75" i="1" s="1"/>
  <c r="F74" i="1"/>
  <c r="H74" i="1" s="1"/>
  <c r="J74" i="1" s="1"/>
  <c r="L74" i="1" s="1"/>
  <c r="N74" i="1" s="1"/>
  <c r="P74" i="1" s="1"/>
  <c r="R74" i="1" s="1"/>
  <c r="F73" i="1"/>
  <c r="H73" i="1" s="1"/>
  <c r="J73" i="1" s="1"/>
  <c r="L73" i="1" s="1"/>
  <c r="N73" i="1" s="1"/>
  <c r="P73" i="1" s="1"/>
  <c r="R73" i="1" s="1"/>
  <c r="F71" i="1"/>
  <c r="H71" i="1" s="1"/>
  <c r="J71" i="1" s="1"/>
  <c r="L71" i="1" s="1"/>
  <c r="N71" i="1" s="1"/>
  <c r="P71" i="1" s="1"/>
  <c r="R71" i="1" s="1"/>
  <c r="F70" i="1"/>
  <c r="H70" i="1" s="1"/>
  <c r="J70" i="1" s="1"/>
  <c r="L70" i="1" s="1"/>
  <c r="N70" i="1" s="1"/>
  <c r="P70" i="1" s="1"/>
  <c r="R70" i="1" s="1"/>
  <c r="F69" i="1"/>
  <c r="H69" i="1" s="1"/>
  <c r="J69" i="1" s="1"/>
  <c r="L69" i="1" s="1"/>
  <c r="N69" i="1" s="1"/>
  <c r="P69" i="1" s="1"/>
  <c r="R69" i="1" s="1"/>
  <c r="F67" i="1"/>
  <c r="H67" i="1" s="1"/>
  <c r="J67" i="1" s="1"/>
  <c r="L67" i="1" s="1"/>
  <c r="N67" i="1" s="1"/>
  <c r="P67" i="1" s="1"/>
  <c r="R67" i="1" s="1"/>
  <c r="F66" i="1"/>
  <c r="H66" i="1" s="1"/>
  <c r="J66" i="1" s="1"/>
  <c r="L66" i="1" s="1"/>
  <c r="N66" i="1" s="1"/>
  <c r="P66" i="1" s="1"/>
  <c r="R66" i="1" s="1"/>
  <c r="F65" i="1"/>
  <c r="H65" i="1" s="1"/>
  <c r="J65" i="1" s="1"/>
  <c r="L65" i="1" s="1"/>
  <c r="N65" i="1" s="1"/>
  <c r="P65" i="1" s="1"/>
  <c r="R65" i="1" s="1"/>
  <c r="F64" i="1"/>
  <c r="H64" i="1" s="1"/>
  <c r="J64" i="1" s="1"/>
  <c r="L64" i="1" s="1"/>
  <c r="N64" i="1" s="1"/>
  <c r="P64" i="1" s="1"/>
  <c r="R64" i="1" s="1"/>
  <c r="F63" i="1"/>
  <c r="H63" i="1" s="1"/>
  <c r="J63" i="1" s="1"/>
  <c r="L63" i="1" s="1"/>
  <c r="N63" i="1" s="1"/>
  <c r="P63" i="1" s="1"/>
  <c r="R63" i="1" s="1"/>
  <c r="F62" i="1"/>
  <c r="H62" i="1" s="1"/>
  <c r="J62" i="1" s="1"/>
  <c r="L62" i="1" s="1"/>
  <c r="N62" i="1" s="1"/>
  <c r="P62" i="1" s="1"/>
  <c r="R62" i="1" s="1"/>
  <c r="F61" i="1"/>
  <c r="H61" i="1" s="1"/>
  <c r="J61" i="1" s="1"/>
  <c r="L61" i="1" s="1"/>
  <c r="N61" i="1" s="1"/>
  <c r="P61" i="1" s="1"/>
  <c r="R61" i="1" s="1"/>
  <c r="F60" i="1"/>
  <c r="H60" i="1" s="1"/>
  <c r="J60" i="1" s="1"/>
  <c r="L60" i="1" s="1"/>
  <c r="N60" i="1" s="1"/>
  <c r="P60" i="1" s="1"/>
  <c r="F59" i="1"/>
  <c r="H59" i="1" s="1"/>
  <c r="J59" i="1" s="1"/>
  <c r="L59" i="1" s="1"/>
  <c r="N59" i="1" s="1"/>
  <c r="P59" i="1" s="1"/>
  <c r="F58" i="1"/>
  <c r="H58" i="1" s="1"/>
  <c r="J58" i="1" s="1"/>
  <c r="L58" i="1" s="1"/>
  <c r="N58" i="1" s="1"/>
  <c r="P58" i="1" s="1"/>
  <c r="F57" i="1"/>
  <c r="H57" i="1" s="1"/>
  <c r="J57" i="1" s="1"/>
  <c r="L57" i="1" s="1"/>
  <c r="N57" i="1" s="1"/>
  <c r="P57" i="1" s="1"/>
  <c r="F56" i="1"/>
  <c r="H56" i="1" s="1"/>
  <c r="J56" i="1" s="1"/>
  <c r="L56" i="1" s="1"/>
  <c r="N56" i="1" s="1"/>
  <c r="P56" i="1" s="1"/>
  <c r="F55" i="1"/>
  <c r="H55" i="1" s="1"/>
  <c r="J55" i="1" s="1"/>
  <c r="L55" i="1" s="1"/>
  <c r="N55" i="1" s="1"/>
  <c r="P55" i="1" s="1"/>
  <c r="R55" i="1" s="1"/>
  <c r="F53" i="1"/>
  <c r="H53" i="1" s="1"/>
  <c r="J53" i="1" s="1"/>
  <c r="L53" i="1" s="1"/>
  <c r="N53" i="1" s="1"/>
  <c r="G52" i="1"/>
  <c r="F51" i="1"/>
  <c r="H51" i="1" s="1"/>
  <c r="J51" i="1" s="1"/>
  <c r="L51" i="1" s="1"/>
  <c r="N51" i="1" s="1"/>
  <c r="P51" i="1" s="1"/>
  <c r="F50" i="1"/>
  <c r="H50" i="1" s="1"/>
  <c r="J50" i="1" s="1"/>
  <c r="L50" i="1" s="1"/>
  <c r="N50" i="1" s="1"/>
  <c r="G49" i="1"/>
  <c r="G45" i="1"/>
  <c r="F44" i="1"/>
  <c r="H44" i="1" s="1"/>
  <c r="J44" i="1" s="1"/>
  <c r="L44" i="1" s="1"/>
  <c r="N44" i="1" s="1"/>
  <c r="G42" i="1"/>
  <c r="F41" i="1"/>
  <c r="H41" i="1" s="1"/>
  <c r="J41" i="1" s="1"/>
  <c r="L41" i="1" s="1"/>
  <c r="N41" i="1" s="1"/>
  <c r="F40" i="1"/>
  <c r="H40" i="1" s="1"/>
  <c r="J40" i="1" s="1"/>
  <c r="L40" i="1" s="1"/>
  <c r="N40" i="1" s="1"/>
  <c r="F39" i="1"/>
  <c r="H39" i="1" s="1"/>
  <c r="J39" i="1" s="1"/>
  <c r="L39" i="1" s="1"/>
  <c r="N39" i="1" s="1"/>
  <c r="P39" i="1" s="1"/>
  <c r="R39" i="1" s="1"/>
  <c r="F38" i="1"/>
  <c r="H38" i="1" s="1"/>
  <c r="J38" i="1" s="1"/>
  <c r="L38" i="1" s="1"/>
  <c r="N38" i="1" s="1"/>
  <c r="P38" i="1" s="1"/>
  <c r="F37" i="1"/>
  <c r="G36" i="1"/>
  <c r="E36" i="1"/>
  <c r="F35" i="1"/>
  <c r="H35" i="1" s="1"/>
  <c r="J35" i="1" s="1"/>
  <c r="L35" i="1" s="1"/>
  <c r="N35" i="1" s="1"/>
  <c r="P35" i="1" s="1"/>
  <c r="R35" i="1" s="1"/>
  <c r="F34" i="1"/>
  <c r="H34" i="1" s="1"/>
  <c r="J34" i="1" s="1"/>
  <c r="L34" i="1" s="1"/>
  <c r="N34" i="1" s="1"/>
  <c r="P34" i="1" s="1"/>
  <c r="R34" i="1" s="1"/>
  <c r="F32" i="1"/>
  <c r="H32" i="1" s="1"/>
  <c r="J32" i="1" s="1"/>
  <c r="F31" i="1"/>
  <c r="H31" i="1" s="1"/>
  <c r="J31" i="1" s="1"/>
  <c r="L31" i="1" s="1"/>
  <c r="N31" i="1" s="1"/>
  <c r="P31" i="1" s="1"/>
  <c r="R31" i="1" s="1"/>
  <c r="F30" i="1"/>
  <c r="H30" i="1" s="1"/>
  <c r="J30" i="1" s="1"/>
  <c r="L30" i="1" s="1"/>
  <c r="N30" i="1" s="1"/>
  <c r="P30" i="1" s="1"/>
  <c r="R30" i="1" s="1"/>
  <c r="F29" i="1"/>
  <c r="H29" i="1" s="1"/>
  <c r="J29" i="1" s="1"/>
  <c r="L29" i="1" s="1"/>
  <c r="N29" i="1" s="1"/>
  <c r="P29" i="1" s="1"/>
  <c r="G28" i="1"/>
  <c r="F27" i="1"/>
  <c r="H27" i="1" s="1"/>
  <c r="J27" i="1" s="1"/>
  <c r="L27" i="1" s="1"/>
  <c r="N27" i="1" s="1"/>
  <c r="G24" i="1"/>
  <c r="F23" i="1"/>
  <c r="H23" i="1" s="1"/>
  <c r="J23" i="1" s="1"/>
  <c r="L23" i="1" s="1"/>
  <c r="N23" i="1" s="1"/>
  <c r="P23" i="1" s="1"/>
  <c r="F22" i="1"/>
  <c r="H22" i="1" s="1"/>
  <c r="J22" i="1" s="1"/>
  <c r="L22" i="1" s="1"/>
  <c r="F21" i="1"/>
  <c r="H21" i="1" s="1"/>
  <c r="J21" i="1" s="1"/>
  <c r="L21" i="1" s="1"/>
  <c r="N21" i="1" s="1"/>
  <c r="G20" i="1"/>
  <c r="G18" i="1"/>
  <c r="F17" i="1"/>
  <c r="H17" i="1" s="1"/>
  <c r="J17" i="1" s="1"/>
  <c r="G16" i="1"/>
  <c r="F15" i="1"/>
  <c r="H15" i="1" s="1"/>
  <c r="J15" i="1" s="1"/>
  <c r="L15" i="1" s="1"/>
  <c r="N15" i="1" s="1"/>
  <c r="P15" i="1" s="1"/>
  <c r="F14" i="1"/>
  <c r="G13" i="1"/>
  <c r="E13" i="1"/>
  <c r="P36" i="1" l="1"/>
  <c r="R38" i="1"/>
  <c r="P50" i="1"/>
  <c r="N49" i="1"/>
  <c r="P53" i="1"/>
  <c r="L49" i="1"/>
  <c r="L20" i="1"/>
  <c r="N22" i="1"/>
  <c r="P22" i="1" s="1"/>
  <c r="L32" i="1"/>
  <c r="N32" i="1" s="1"/>
  <c r="P32" i="1" s="1"/>
  <c r="R32" i="1" s="1"/>
  <c r="J28" i="1"/>
  <c r="L17" i="1"/>
  <c r="N17" i="1" s="1"/>
  <c r="J16" i="1"/>
  <c r="J49" i="1"/>
  <c r="J20" i="1"/>
  <c r="L127" i="1"/>
  <c r="N127" i="1" s="1"/>
  <c r="P127" i="1" s="1"/>
  <c r="L77" i="1"/>
  <c r="N77" i="1" s="1"/>
  <c r="P77" i="1" s="1"/>
  <c r="R77" i="1" s="1"/>
  <c r="F16" i="1"/>
  <c r="F20" i="1"/>
  <c r="F49" i="1"/>
  <c r="H49" i="1"/>
  <c r="F13" i="1"/>
  <c r="H14" i="1"/>
  <c r="J14" i="1" s="1"/>
  <c r="L14" i="1" s="1"/>
  <c r="N14" i="1" s="1"/>
  <c r="H16" i="1"/>
  <c r="H20" i="1"/>
  <c r="F36" i="1"/>
  <c r="H37" i="1"/>
  <c r="J37" i="1" s="1"/>
  <c r="L37" i="1" s="1"/>
  <c r="N37" i="1" s="1"/>
  <c r="H28" i="1"/>
  <c r="G48" i="1"/>
  <c r="G47" i="1" s="1"/>
  <c r="F28" i="1"/>
  <c r="G12" i="1"/>
  <c r="P20" i="1" l="1"/>
  <c r="R12" i="1"/>
  <c r="P28" i="1"/>
  <c r="N13" i="1"/>
  <c r="P14" i="1"/>
  <c r="N16" i="1"/>
  <c r="N36" i="1"/>
  <c r="N20" i="1"/>
  <c r="N28" i="1"/>
  <c r="L16" i="1"/>
  <c r="L36" i="1"/>
  <c r="L13" i="1"/>
  <c r="L28" i="1"/>
  <c r="J36" i="1"/>
  <c r="J13" i="1"/>
  <c r="H36" i="1"/>
  <c r="H13" i="1"/>
  <c r="G159" i="1"/>
  <c r="E126" i="1"/>
  <c r="F130" i="1"/>
  <c r="H130" i="1" s="1"/>
  <c r="J130" i="1" s="1"/>
  <c r="L130" i="1" s="1"/>
  <c r="N130" i="1" s="1"/>
  <c r="P130" i="1" s="1"/>
  <c r="R130" i="1" s="1"/>
  <c r="P12" i="1" l="1"/>
  <c r="D126" i="1"/>
  <c r="E103" i="1"/>
  <c r="D103" i="1"/>
  <c r="F144" i="1"/>
  <c r="H144" i="1" s="1"/>
  <c r="J144" i="1" s="1"/>
  <c r="L144" i="1" s="1"/>
  <c r="N144" i="1" s="1"/>
  <c r="P144" i="1" s="1"/>
  <c r="R144" i="1" s="1"/>
  <c r="F122" i="1" l="1"/>
  <c r="H122" i="1" s="1"/>
  <c r="J122" i="1" s="1"/>
  <c r="L122" i="1" s="1"/>
  <c r="N122" i="1" s="1"/>
  <c r="P122" i="1" s="1"/>
  <c r="R122" i="1" s="1"/>
  <c r="F121" i="1"/>
  <c r="H121" i="1" s="1"/>
  <c r="J121" i="1" s="1"/>
  <c r="L121" i="1" s="1"/>
  <c r="N121" i="1" s="1"/>
  <c r="P121" i="1" s="1"/>
  <c r="R121" i="1" s="1"/>
  <c r="F120" i="1"/>
  <c r="H120" i="1" s="1"/>
  <c r="J120" i="1" s="1"/>
  <c r="L120" i="1" s="1"/>
  <c r="N120" i="1" s="1"/>
  <c r="P120" i="1" s="1"/>
  <c r="R120" i="1" s="1"/>
  <c r="E102" i="1"/>
  <c r="F97" i="1" l="1"/>
  <c r="H97" i="1" s="1"/>
  <c r="J97" i="1" s="1"/>
  <c r="L97" i="1" s="1"/>
  <c r="N97" i="1" s="1"/>
  <c r="P97" i="1" s="1"/>
  <c r="R97" i="1" s="1"/>
  <c r="F96" i="1" l="1"/>
  <c r="H96" i="1" s="1"/>
  <c r="J96" i="1" s="1"/>
  <c r="L96" i="1" s="1"/>
  <c r="N96" i="1" s="1"/>
  <c r="P96" i="1" s="1"/>
  <c r="R96" i="1" s="1"/>
  <c r="F142" i="1" l="1"/>
  <c r="H142" i="1" s="1"/>
  <c r="J142" i="1" s="1"/>
  <c r="L142" i="1" s="1"/>
  <c r="N142" i="1" s="1"/>
  <c r="P142" i="1" s="1"/>
  <c r="R142" i="1" s="1"/>
  <c r="F102" i="1"/>
  <c r="H102" i="1" s="1"/>
  <c r="J102" i="1" s="1"/>
  <c r="L102" i="1" s="1"/>
  <c r="N102" i="1" s="1"/>
  <c r="P102" i="1" s="1"/>
  <c r="R102" i="1" s="1"/>
  <c r="F147" i="1" l="1"/>
  <c r="H147" i="1" s="1"/>
  <c r="J147" i="1" s="1"/>
  <c r="L147" i="1" s="1"/>
  <c r="N147" i="1" s="1"/>
  <c r="P147" i="1" s="1"/>
  <c r="R147" i="1" s="1"/>
  <c r="F139" i="1"/>
  <c r="H139" i="1" s="1"/>
  <c r="J139" i="1" s="1"/>
  <c r="L139" i="1" s="1"/>
  <c r="N139" i="1" s="1"/>
  <c r="P139" i="1" s="1"/>
  <c r="R139" i="1" s="1"/>
  <c r="F138" i="1"/>
  <c r="H138" i="1" s="1"/>
  <c r="J138" i="1" s="1"/>
  <c r="L138" i="1" s="1"/>
  <c r="N138" i="1" s="1"/>
  <c r="P138" i="1" s="1"/>
  <c r="R138" i="1" s="1"/>
  <c r="F137" i="1"/>
  <c r="H137" i="1" s="1"/>
  <c r="J137" i="1" s="1"/>
  <c r="L137" i="1" s="1"/>
  <c r="N137" i="1" s="1"/>
  <c r="P137" i="1" s="1"/>
  <c r="R137" i="1" s="1"/>
  <c r="F136" i="1"/>
  <c r="H136" i="1" s="1"/>
  <c r="J136" i="1" s="1"/>
  <c r="L136" i="1" s="1"/>
  <c r="N136" i="1" s="1"/>
  <c r="P136" i="1" s="1"/>
  <c r="R136" i="1" s="1"/>
  <c r="F135" i="1"/>
  <c r="H135" i="1" s="1"/>
  <c r="J135" i="1" s="1"/>
  <c r="L135" i="1" s="1"/>
  <c r="N135" i="1" s="1"/>
  <c r="P135" i="1" s="1"/>
  <c r="R135" i="1" s="1"/>
  <c r="F134" i="1"/>
  <c r="H134" i="1" s="1"/>
  <c r="J134" i="1" s="1"/>
  <c r="L134" i="1" s="1"/>
  <c r="N134" i="1" s="1"/>
  <c r="P134" i="1" s="1"/>
  <c r="R134" i="1" s="1"/>
  <c r="F133" i="1"/>
  <c r="H133" i="1" s="1"/>
  <c r="J133" i="1" s="1"/>
  <c r="L133" i="1" s="1"/>
  <c r="N133" i="1" s="1"/>
  <c r="P133" i="1" s="1"/>
  <c r="R133" i="1" s="1"/>
  <c r="F92" i="1"/>
  <c r="H92" i="1" s="1"/>
  <c r="J92" i="1" s="1"/>
  <c r="L92" i="1" s="1"/>
  <c r="N92" i="1" s="1"/>
  <c r="P92" i="1" s="1"/>
  <c r="R92" i="1" s="1"/>
  <c r="F81" i="1" l="1"/>
  <c r="H81" i="1" s="1"/>
  <c r="J81" i="1" s="1"/>
  <c r="L81" i="1" s="1"/>
  <c r="N81" i="1" s="1"/>
  <c r="P81" i="1" s="1"/>
  <c r="R81" i="1" s="1"/>
  <c r="E68" i="1"/>
  <c r="F68" i="1" s="1"/>
  <c r="H68" i="1" s="1"/>
  <c r="J68" i="1" l="1"/>
  <c r="L68" i="1" s="1"/>
  <c r="E52" i="1"/>
  <c r="N68" i="1" l="1"/>
  <c r="E49" i="1"/>
  <c r="E48" i="1" s="1"/>
  <c r="D49" i="1"/>
  <c r="P68" i="1" l="1"/>
  <c r="F43" i="1"/>
  <c r="D42" i="1"/>
  <c r="F129" i="1"/>
  <c r="H129" i="1" s="1"/>
  <c r="J129" i="1" s="1"/>
  <c r="L129" i="1" s="1"/>
  <c r="N129" i="1" s="1"/>
  <c r="P129" i="1" s="1"/>
  <c r="R129" i="1" s="1"/>
  <c r="F132" i="1"/>
  <c r="H132" i="1" s="1"/>
  <c r="J132" i="1" s="1"/>
  <c r="L132" i="1" s="1"/>
  <c r="N132" i="1" s="1"/>
  <c r="P132" i="1" s="1"/>
  <c r="R132" i="1" s="1"/>
  <c r="F128" i="1"/>
  <c r="F119" i="1"/>
  <c r="H119" i="1" s="1"/>
  <c r="J119" i="1" s="1"/>
  <c r="L119" i="1" s="1"/>
  <c r="N119" i="1" s="1"/>
  <c r="P119" i="1" s="1"/>
  <c r="R119" i="1" s="1"/>
  <c r="F124" i="1"/>
  <c r="H124" i="1" s="1"/>
  <c r="J124" i="1" s="1"/>
  <c r="L124" i="1" s="1"/>
  <c r="N124" i="1" s="1"/>
  <c r="P124" i="1" s="1"/>
  <c r="R124" i="1" s="1"/>
  <c r="F125" i="1"/>
  <c r="H125" i="1" s="1"/>
  <c r="J125" i="1" s="1"/>
  <c r="L125" i="1" s="1"/>
  <c r="N125" i="1" s="1"/>
  <c r="P125" i="1" s="1"/>
  <c r="R125" i="1" s="1"/>
  <c r="F116" i="1"/>
  <c r="H116" i="1" s="1"/>
  <c r="J116" i="1" s="1"/>
  <c r="L116" i="1" s="1"/>
  <c r="N116" i="1" s="1"/>
  <c r="P116" i="1" s="1"/>
  <c r="R116" i="1" s="1"/>
  <c r="F117" i="1"/>
  <c r="H117" i="1" s="1"/>
  <c r="J117" i="1" s="1"/>
  <c r="L117" i="1" s="1"/>
  <c r="N117" i="1" s="1"/>
  <c r="P117" i="1" s="1"/>
  <c r="R117" i="1" s="1"/>
  <c r="F118" i="1"/>
  <c r="H118" i="1" s="1"/>
  <c r="J118" i="1" s="1"/>
  <c r="L118" i="1" s="1"/>
  <c r="N118" i="1" s="1"/>
  <c r="P118" i="1" s="1"/>
  <c r="R118" i="1" s="1"/>
  <c r="F112" i="1"/>
  <c r="H112" i="1" s="1"/>
  <c r="J112" i="1" s="1"/>
  <c r="L112" i="1" s="1"/>
  <c r="N112" i="1" s="1"/>
  <c r="P112" i="1" s="1"/>
  <c r="R112" i="1" s="1"/>
  <c r="F113" i="1"/>
  <c r="H113" i="1" s="1"/>
  <c r="J113" i="1" s="1"/>
  <c r="L113" i="1" s="1"/>
  <c r="N113" i="1" s="1"/>
  <c r="P113" i="1" s="1"/>
  <c r="R113" i="1" s="1"/>
  <c r="F114" i="1"/>
  <c r="H114" i="1" s="1"/>
  <c r="J114" i="1" s="1"/>
  <c r="L114" i="1" s="1"/>
  <c r="N114" i="1" s="1"/>
  <c r="P114" i="1" s="1"/>
  <c r="R114" i="1" s="1"/>
  <c r="F115" i="1"/>
  <c r="H115" i="1" s="1"/>
  <c r="J115" i="1" s="1"/>
  <c r="L115" i="1" s="1"/>
  <c r="N115" i="1" s="1"/>
  <c r="P115" i="1" s="1"/>
  <c r="R115" i="1" s="1"/>
  <c r="F110" i="1"/>
  <c r="H110" i="1" s="1"/>
  <c r="J110" i="1" s="1"/>
  <c r="L110" i="1" s="1"/>
  <c r="N110" i="1" s="1"/>
  <c r="P110" i="1" s="1"/>
  <c r="R110" i="1" s="1"/>
  <c r="F111" i="1"/>
  <c r="H111" i="1" s="1"/>
  <c r="J111" i="1" s="1"/>
  <c r="L111" i="1" s="1"/>
  <c r="N111" i="1" s="1"/>
  <c r="P111" i="1" s="1"/>
  <c r="R111" i="1" s="1"/>
  <c r="F108" i="1"/>
  <c r="H108" i="1" s="1"/>
  <c r="J108" i="1" s="1"/>
  <c r="L108" i="1" s="1"/>
  <c r="N108" i="1" s="1"/>
  <c r="P108" i="1" s="1"/>
  <c r="R108" i="1" s="1"/>
  <c r="F109" i="1"/>
  <c r="H109" i="1" s="1"/>
  <c r="J109" i="1" s="1"/>
  <c r="L109" i="1" s="1"/>
  <c r="N109" i="1" s="1"/>
  <c r="P109" i="1" s="1"/>
  <c r="R109" i="1" s="1"/>
  <c r="F105" i="1"/>
  <c r="F106" i="1"/>
  <c r="H106" i="1" s="1"/>
  <c r="J106" i="1" s="1"/>
  <c r="L106" i="1" s="1"/>
  <c r="N106" i="1" s="1"/>
  <c r="P106" i="1" s="1"/>
  <c r="R106" i="1" s="1"/>
  <c r="F107" i="1"/>
  <c r="H107" i="1" s="1"/>
  <c r="J107" i="1" s="1"/>
  <c r="L107" i="1" s="1"/>
  <c r="N107" i="1" s="1"/>
  <c r="P107" i="1" s="1"/>
  <c r="R107" i="1" s="1"/>
  <c r="F104" i="1"/>
  <c r="H104" i="1" s="1"/>
  <c r="F99" i="1"/>
  <c r="H99" i="1" s="1"/>
  <c r="J99" i="1" s="1"/>
  <c r="L99" i="1" s="1"/>
  <c r="N99" i="1" s="1"/>
  <c r="P99" i="1" s="1"/>
  <c r="R99" i="1" s="1"/>
  <c r="F100" i="1"/>
  <c r="H100" i="1" s="1"/>
  <c r="J100" i="1" s="1"/>
  <c r="L100" i="1" s="1"/>
  <c r="N100" i="1" s="1"/>
  <c r="P100" i="1" s="1"/>
  <c r="R100" i="1" s="1"/>
  <c r="F94" i="1"/>
  <c r="H94" i="1" s="1"/>
  <c r="J94" i="1" s="1"/>
  <c r="L94" i="1" s="1"/>
  <c r="N94" i="1" s="1"/>
  <c r="P94" i="1" s="1"/>
  <c r="R94" i="1" s="1"/>
  <c r="F95" i="1"/>
  <c r="H95" i="1" s="1"/>
  <c r="J95" i="1" s="1"/>
  <c r="L95" i="1" s="1"/>
  <c r="N95" i="1" s="1"/>
  <c r="P95" i="1" s="1"/>
  <c r="R95" i="1" s="1"/>
  <c r="F91" i="1"/>
  <c r="H91" i="1" s="1"/>
  <c r="J91" i="1" s="1"/>
  <c r="L91" i="1" s="1"/>
  <c r="N91" i="1" s="1"/>
  <c r="P91" i="1" s="1"/>
  <c r="R91" i="1" s="1"/>
  <c r="F93" i="1"/>
  <c r="H93" i="1" s="1"/>
  <c r="J93" i="1" s="1"/>
  <c r="L93" i="1" s="1"/>
  <c r="N93" i="1" s="1"/>
  <c r="P93" i="1" s="1"/>
  <c r="R93" i="1" s="1"/>
  <c r="F86" i="1"/>
  <c r="H86" i="1" s="1"/>
  <c r="J86" i="1" s="1"/>
  <c r="L86" i="1" s="1"/>
  <c r="N86" i="1" s="1"/>
  <c r="P86" i="1" s="1"/>
  <c r="R86" i="1" s="1"/>
  <c r="F87" i="1"/>
  <c r="H87" i="1" s="1"/>
  <c r="J87" i="1" s="1"/>
  <c r="L87" i="1" s="1"/>
  <c r="N87" i="1" s="1"/>
  <c r="P87" i="1" s="1"/>
  <c r="R87" i="1" s="1"/>
  <c r="F88" i="1"/>
  <c r="H88" i="1" s="1"/>
  <c r="J88" i="1" s="1"/>
  <c r="L88" i="1" s="1"/>
  <c r="N88" i="1" s="1"/>
  <c r="P88" i="1" s="1"/>
  <c r="R88" i="1" s="1"/>
  <c r="F89" i="1"/>
  <c r="H89" i="1" s="1"/>
  <c r="J89" i="1" s="1"/>
  <c r="L89" i="1" s="1"/>
  <c r="N89" i="1" s="1"/>
  <c r="P89" i="1" s="1"/>
  <c r="R89" i="1" s="1"/>
  <c r="F90" i="1"/>
  <c r="H90" i="1" s="1"/>
  <c r="J90" i="1" s="1"/>
  <c r="L90" i="1" s="1"/>
  <c r="N90" i="1" s="1"/>
  <c r="P90" i="1" s="1"/>
  <c r="R90" i="1" s="1"/>
  <c r="F83" i="1"/>
  <c r="H83" i="1" s="1"/>
  <c r="J83" i="1" s="1"/>
  <c r="L83" i="1" s="1"/>
  <c r="N83" i="1" s="1"/>
  <c r="P83" i="1" s="1"/>
  <c r="R83" i="1" s="1"/>
  <c r="F84" i="1"/>
  <c r="H84" i="1" s="1"/>
  <c r="J84" i="1" s="1"/>
  <c r="L84" i="1" s="1"/>
  <c r="N84" i="1" s="1"/>
  <c r="P84" i="1" s="1"/>
  <c r="R84" i="1" s="1"/>
  <c r="F85" i="1"/>
  <c r="H85" i="1" s="1"/>
  <c r="J85" i="1" s="1"/>
  <c r="L85" i="1" s="1"/>
  <c r="N85" i="1" s="1"/>
  <c r="P85" i="1" s="1"/>
  <c r="R85" i="1" s="1"/>
  <c r="F79" i="1"/>
  <c r="F82" i="1"/>
  <c r="H82" i="1" s="1"/>
  <c r="J82" i="1" s="1"/>
  <c r="L82" i="1" s="1"/>
  <c r="N82" i="1" s="1"/>
  <c r="P82" i="1" s="1"/>
  <c r="R82" i="1" s="1"/>
  <c r="F46" i="1"/>
  <c r="E45" i="1"/>
  <c r="D45" i="1"/>
  <c r="E42" i="1"/>
  <c r="D36" i="1"/>
  <c r="E28" i="1"/>
  <c r="D28" i="1"/>
  <c r="F26" i="1"/>
  <c r="H26" i="1" s="1"/>
  <c r="J26" i="1" s="1"/>
  <c r="L26" i="1" s="1"/>
  <c r="N26" i="1" s="1"/>
  <c r="F25" i="1"/>
  <c r="H25" i="1" s="1"/>
  <c r="J25" i="1" s="1"/>
  <c r="L25" i="1" s="1"/>
  <c r="N25" i="1" s="1"/>
  <c r="E24" i="1"/>
  <c r="D24" i="1"/>
  <c r="E20" i="1"/>
  <c r="D20" i="1"/>
  <c r="F19" i="1"/>
  <c r="E18" i="1"/>
  <c r="D18" i="1"/>
  <c r="E16" i="1"/>
  <c r="D16" i="1"/>
  <c r="D13" i="1"/>
  <c r="R68" i="1" l="1"/>
  <c r="N24" i="1"/>
  <c r="L24" i="1"/>
  <c r="E12" i="1"/>
  <c r="J24" i="1"/>
  <c r="H24" i="1"/>
  <c r="J104" i="1"/>
  <c r="L104" i="1" s="1"/>
  <c r="N104" i="1" s="1"/>
  <c r="P104" i="1" s="1"/>
  <c r="F126" i="1"/>
  <c r="F24" i="1"/>
  <c r="H46" i="1"/>
  <c r="J46" i="1" s="1"/>
  <c r="F45" i="1"/>
  <c r="H19" i="1"/>
  <c r="J19" i="1" s="1"/>
  <c r="F18" i="1"/>
  <c r="H128" i="1"/>
  <c r="F42" i="1"/>
  <c r="H43" i="1"/>
  <c r="H105" i="1"/>
  <c r="J105" i="1" s="1"/>
  <c r="L105" i="1" s="1"/>
  <c r="F103" i="1"/>
  <c r="H79" i="1"/>
  <c r="J79" i="1" s="1"/>
  <c r="E47" i="1"/>
  <c r="D12" i="1"/>
  <c r="D101" i="1"/>
  <c r="F101" i="1" s="1"/>
  <c r="H101" i="1" s="1"/>
  <c r="L103" i="1" l="1"/>
  <c r="N105" i="1"/>
  <c r="L19" i="1"/>
  <c r="N19" i="1" s="1"/>
  <c r="J18" i="1"/>
  <c r="L46" i="1"/>
  <c r="N46" i="1" s="1"/>
  <c r="J45" i="1"/>
  <c r="H103" i="1"/>
  <c r="J103" i="1"/>
  <c r="L79" i="1"/>
  <c r="J128" i="1"/>
  <c r="J126" i="1" s="1"/>
  <c r="H126" i="1"/>
  <c r="H45" i="1"/>
  <c r="J43" i="1"/>
  <c r="H42" i="1"/>
  <c r="H18" i="1"/>
  <c r="J101" i="1"/>
  <c r="L101" i="1" s="1"/>
  <c r="N101" i="1" s="1"/>
  <c r="P101" i="1" s="1"/>
  <c r="R101" i="1" s="1"/>
  <c r="F12" i="1"/>
  <c r="E159" i="1"/>
  <c r="N18" i="1" l="1"/>
  <c r="N45" i="1"/>
  <c r="P46" i="1"/>
  <c r="N103" i="1"/>
  <c r="P105" i="1"/>
  <c r="L18" i="1"/>
  <c r="L45" i="1"/>
  <c r="N79" i="1"/>
  <c r="L43" i="1"/>
  <c r="N43" i="1" s="1"/>
  <c r="J42" i="1"/>
  <c r="J12" i="1" s="1"/>
  <c r="H12" i="1"/>
  <c r="L128" i="1"/>
  <c r="D80" i="1"/>
  <c r="F80" i="1" s="1"/>
  <c r="H80" i="1" s="1"/>
  <c r="P103" i="1" l="1"/>
  <c r="R105" i="1"/>
  <c r="P43" i="1"/>
  <c r="N42" i="1"/>
  <c r="N12" i="1" s="1"/>
  <c r="P79" i="1"/>
  <c r="L42" i="1"/>
  <c r="L12" i="1" s="1"/>
  <c r="L126" i="1"/>
  <c r="N128" i="1"/>
  <c r="J80" i="1"/>
  <c r="D98" i="1"/>
  <c r="F98" i="1" s="1"/>
  <c r="R79" i="1" l="1"/>
  <c r="N126" i="1"/>
  <c r="P128" i="1"/>
  <c r="L80" i="1"/>
  <c r="H98" i="1"/>
  <c r="F52" i="1"/>
  <c r="F48" i="1" s="1"/>
  <c r="F47" i="1" s="1"/>
  <c r="F159" i="1" s="1"/>
  <c r="D52" i="1"/>
  <c r="D48" i="1" s="1"/>
  <c r="D47" i="1" s="1"/>
  <c r="D159" i="1" s="1"/>
  <c r="P126" i="1" l="1"/>
  <c r="R128" i="1"/>
  <c r="R126" i="1" s="1"/>
  <c r="N80" i="1"/>
  <c r="J98" i="1"/>
  <c r="H52" i="1"/>
  <c r="H48" i="1" s="1"/>
  <c r="H47" i="1" s="1"/>
  <c r="H159" i="1" s="1"/>
  <c r="P80" i="1" l="1"/>
  <c r="L98" i="1"/>
  <c r="J52" i="1"/>
  <c r="J48" i="1" s="1"/>
  <c r="J47" i="1" s="1"/>
  <c r="R80" i="1" l="1"/>
  <c r="N98" i="1"/>
  <c r="L52" i="1"/>
  <c r="L48" i="1" s="1"/>
  <c r="L47" i="1" s="1"/>
  <c r="L159" i="1" s="1"/>
  <c r="J159" i="1"/>
  <c r="P98" i="1" l="1"/>
  <c r="N52" i="1"/>
  <c r="N48" i="1" s="1"/>
  <c r="N47" i="1" s="1"/>
  <c r="N159" i="1" s="1"/>
  <c r="R98" i="1" l="1"/>
  <c r="R159" i="1" s="1"/>
  <c r="P52" i="1"/>
  <c r="P48" i="1" s="1"/>
  <c r="P47" i="1" s="1"/>
  <c r="P159" i="1" s="1"/>
</calcChain>
</file>

<file path=xl/sharedStrings.xml><?xml version="1.0" encoding="utf-8"?>
<sst xmlns="http://schemas.openxmlformats.org/spreadsheetml/2006/main" count="322" uniqueCount="314">
  <si>
    <t>Наименование доходов</t>
  </si>
  <si>
    <t>000 1 00 00000 00 0000 000</t>
  </si>
  <si>
    <t>Налоговые и неналоговые доходы</t>
  </si>
  <si>
    <t>Налоги на прибыль, доходы</t>
  </si>
  <si>
    <t>Налог на прибыль организаций</t>
  </si>
  <si>
    <t>Налог на доходы физических лиц</t>
  </si>
  <si>
    <t>000 1 03 00000 00 0000 000</t>
  </si>
  <si>
    <t>Налоги на товары (работы, услуги), реализуемые на территории Российской Федерации</t>
  </si>
  <si>
    <t>000 1 03 02000 01 0000 110</t>
  </si>
  <si>
    <t>Акцизы по подакцизным товарам (продукции), производимым на территории Российской Федерации</t>
  </si>
  <si>
    <t>Налоги на совокупный доход</t>
  </si>
  <si>
    <t>Налоги на имущество</t>
  </si>
  <si>
    <t>Налог на имущество организаций</t>
  </si>
  <si>
    <t>Транспортный налог</t>
  </si>
  <si>
    <t>Налоги, сборы и регулярные платежи за пользование природными ресурсами</t>
  </si>
  <si>
    <t>000 1 08 00000 00 0000 000</t>
  </si>
  <si>
    <t>Государственная пошлина</t>
  </si>
  <si>
    <t>000 1 11 00000 00 0000 000</t>
  </si>
  <si>
    <t>Доходы от использования имущества, находящегося в государственной и муниципальной собственности</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</si>
  <si>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</si>
  <si>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Проценты, полученные от предоставления бюджетных кредитов внутри страны за счет средств бюджетов субъектов Российской Федерации</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</si>
  <si>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</si>
  <si>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000 1 12 00000 00 0000 000</t>
  </si>
  <si>
    <t>Платежи при пользовании природными ресурсами</t>
  </si>
  <si>
    <t>Плата за негативное воздействие на окружающую среду</t>
  </si>
  <si>
    <t>Платежи при пользовании недрами</t>
  </si>
  <si>
    <t>Плата за использование лесов</t>
  </si>
  <si>
    <t>000 1 13 00000 00 0000 000</t>
  </si>
  <si>
    <t>000 1 14 00000 00 0000 000</t>
  </si>
  <si>
    <t>Доходы от продажи материальных и нематериальных активов</t>
  </si>
  <si>
    <t>000 1 16 00000 00 0000 000</t>
  </si>
  <si>
    <t>Штрафы, санкции, возмещение ущерба</t>
  </si>
  <si>
    <t>000 1 17 00000 00 0000 000</t>
  </si>
  <si>
    <t>Прочие неналоговые доходы</t>
  </si>
  <si>
    <t>000 1 17 05020 02 0000 180</t>
  </si>
  <si>
    <t>Прочие неналоговые доходы бюджетов субъектов Российской Федерации</t>
  </si>
  <si>
    <t>000 1 12 04000 00 0000 120</t>
  </si>
  <si>
    <t>000 1 12 01000 01 0000 120</t>
  </si>
  <si>
    <t>000 1 11 07012 02 0000 120</t>
  </si>
  <si>
    <t>000 1 11 05032 02 0000 120</t>
  </si>
  <si>
    <t>000 1 11 05022 02 0000 120</t>
  </si>
  <si>
    <t>000 1 11 03020 02 0000 120</t>
  </si>
  <si>
    <t>000 1 11 01020 02 0000 120</t>
  </si>
  <si>
    <t>000 1 06 00000 00 0000 000</t>
  </si>
  <si>
    <t>000 1 06 02000 02 0000 110</t>
  </si>
  <si>
    <t>000 1 06 04000 02 0000 110</t>
  </si>
  <si>
    <t>000 1 07 00000 00 0000 000</t>
  </si>
  <si>
    <t xml:space="preserve">000 1 05 00000 00 0000 000 </t>
  </si>
  <si>
    <t>000 1 05 01000 00 0000 110</t>
  </si>
  <si>
    <t>000 1 01 02000 01 0000 110</t>
  </si>
  <si>
    <t xml:space="preserve">000 1 01 00000 00 0000 000 </t>
  </si>
  <si>
    <t xml:space="preserve">000 1 01 01000 00 0000 110 </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</si>
  <si>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</si>
  <si>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Доходы от оказания платных услуг (работ) и компенсации затрат государства</t>
  </si>
  <si>
    <t>000 1 12 02000 00 0000 120</t>
  </si>
  <si>
    <t>000 1 06 05000 02 0000 110</t>
  </si>
  <si>
    <t>Налог на игорный бизнес</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</si>
  <si>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</si>
  <si>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</si>
  <si>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</si>
  <si>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</si>
  <si>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Иные межбюджетные трансферты</t>
  </si>
  <si>
    <t>Итого</t>
  </si>
  <si>
    <t>000 1 11 05100 02 0000 120</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</si>
  <si>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</si>
  <si>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000 1 07 01000 01 0000 110</t>
  </si>
  <si>
    <t>Налог на добычу полезных ископаемых</t>
  </si>
  <si>
    <t>000 1 07 04000 01 0000 110</t>
  </si>
  <si>
    <t>Сборы за пользование объектами животного мира и за пользование объектами водных биологических ресурсов</t>
  </si>
  <si>
    <t>Субвенции бюджетам бюджетной системы Российской Федерации</t>
  </si>
  <si>
    <t>Субсидии бюджетам бюджетной системы Российской Федерации (межбюджетные субсидии)</t>
  </si>
  <si>
    <t>Дотации бюджетам бюджетной системы Российской Федерации</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</si>
  <si>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</si>
  <si>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Код бюджетной классификации РФ</t>
  </si>
  <si>
    <t>Налог, взимаемый в связи с применением упрощенной системы налогообложения</t>
  </si>
  <si>
    <t>Прогнозируемые доходы областного бюджета на 2019 год в соответствии                                                                      с классификацией доходов бюджетов Российской Федерации</t>
  </si>
  <si>
    <t>2019 год
(руб.)</t>
  </si>
  <si>
    <t>000 2 02 25541 02 0000 150</t>
  </si>
  <si>
    <t>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t>
  </si>
  <si>
    <t>000 2 02 25542 02 0000 150</t>
  </si>
  <si>
    <t>Субсидии бюджетам субъектов Российской Федерации на повышение продуктивности в молочном скотоводстве</t>
  </si>
  <si>
    <t>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t>
  </si>
  <si>
    <t>000 2 02 25543 02 0000 150</t>
  </si>
  <si>
    <t>000 2 02 25567 02 0000 150</t>
  </si>
  <si>
    <t>000 2 02 25568 02 0000 150</t>
  </si>
  <si>
    <t>Субсидии бюджетам субъектов Российской Федерации на реализацию мероприятий в области мелиорации земель сельскохозяйственного назначения</t>
  </si>
  <si>
    <t>000 2 02 27112 02 0000 150</t>
  </si>
  <si>
    <t>Субсидии бюджетам субъектов Российской Федерации на софинансирование капитальных вложений в объекты муниципальной собственности</t>
  </si>
  <si>
    <t>000 2 02 35128 02 0000 150</t>
  </si>
  <si>
    <t>Субвенции бюджетам субъектов Российской Федерации на осуществление отдельных полномочий в области водных отношений</t>
  </si>
  <si>
    <t>000 2 02 35129 02 0000 150</t>
  </si>
  <si>
    <t>Субвенции бюджетам субъектов Российской Федерации на осуществление отдельных полномочий в области лесных отношений</t>
  </si>
  <si>
    <t>000 2 02 25066 02 0000 150</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</si>
  <si>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</si>
  <si>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000 2 02 25516 02 0000 150</t>
  </si>
  <si>
    <t>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</si>
  <si>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</si>
  <si>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000 2 02 35118 02 0000 150</t>
  </si>
  <si>
    <t>000 2 02 35120 02 0000 150</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</si>
  <si>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</si>
  <si>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000 2 02 35900 02 0000 150</t>
  </si>
  <si>
    <t>000 2 02 10000 00 0000 150</t>
  </si>
  <si>
    <t>000 2 02 20000 00 0000 150</t>
  </si>
  <si>
    <t>000 2 02 30000 00 0000 150</t>
  </si>
  <si>
    <t>000 2 02 40000 00 0000 150</t>
  </si>
  <si>
    <t>000 2 02 45141 02 0000 150</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</si>
  <si>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</si>
  <si>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000 2 02 45142 02 0000 150</t>
  </si>
  <si>
    <t>Межбюджетные трансферты, передаваемые бюджетам субъектов Российской Федерации на обеспечение членов Совета Федерации и их помощников в субъектах Российской Федерации</t>
  </si>
  <si>
    <t>000 2 02 25527 02 0000 150</t>
  </si>
  <si>
    <t>Субсидии бюджетам субъектов Российской Федерации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</si>
  <si>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000 2 02 27111 02 0000 150</t>
  </si>
  <si>
    <t>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t>
  </si>
  <si>
    <t xml:space="preserve">000 2 02 25027 02 0000 150
</t>
  </si>
  <si>
    <t>000 2 02 25081 02 0000 150</t>
  </si>
  <si>
    <t>000 2 02 25084 02 0000 150</t>
  </si>
  <si>
    <t>000 2 02 25086 02 0000 150</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</si>
  <si>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</si>
  <si>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Субсидии бюджетам субъектов Российской Федерации на создание в общеобразовательных организациях, расположенных в сельской местности, условий для занятий физической культурой и спортом</t>
  </si>
  <si>
    <t xml:space="preserve">000 2 02 25097 02 0000 150
</t>
  </si>
  <si>
    <t>000 2 02 25138 02 0000 150</t>
  </si>
  <si>
    <t>000 2 02 25202 02 0000 150</t>
  </si>
  <si>
    <t>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t>
  </si>
  <si>
    <t>000 2 02 25228 02 0000 150</t>
  </si>
  <si>
    <t xml:space="preserve">Субсидии бюджетам субъектов Российской Федерации на оснащение объектов спортивной инфраструктуры спортивно-технологическим оборудованием </t>
  </si>
  <si>
    <t>000 2 02 25382 02 0000 150</t>
  </si>
  <si>
    <t>000 2 02 25402 02 0000 150</t>
  </si>
  <si>
    <t>Субсидии бюджетам субъектов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</si>
  <si>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000 2 02 25466 02 0000 150</t>
  </si>
  <si>
    <t>Субсидии бюджетам субъектов Российской Федерации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</si>
  <si>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000 2 02 25467 02 0000 150</t>
  </si>
  <si>
    <t>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</si>
  <si>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000 2 02 25517 02 0000 150</t>
  </si>
  <si>
    <t>Субсидии бюджетам субъектов Российской Федерации на поддержку творческой деятельности и техническое оснащение детских и кукольных театров</t>
  </si>
  <si>
    <t>000 2 02 35137 02 0000 150</t>
  </si>
  <si>
    <t>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</si>
  <si>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000 2 02 35220 02 0000 150</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</si>
  <si>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</si>
  <si>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000 2 02 35240 02 0000 150</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</si>
  <si>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t>
  </si>
  <si>
    <t>000 2 02 35260 02 0000 150</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</si>
  <si>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</si>
  <si>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000 2 02 35270 02 0000 150</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</si>
  <si>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</si>
  <si>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000 2 02 35280 02 0000 150</t>
  </si>
  <si>
    <t>000 2 02 35290 02 0000 150</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</si>
  <si>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t>
  </si>
  <si>
    <t>000 2 02 35380 02 0000 150</t>
  </si>
  <si>
    <t>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</si>
  <si>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000 2 02 35573 02 0000 150</t>
  </si>
  <si>
    <t>000 2 02 45161 02 0000 150</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</si>
  <si>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</si>
  <si>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000 2 02 25021 02 0000 150</t>
  </si>
  <si>
    <t>000 2 02 25519 02 0000 150</t>
  </si>
  <si>
    <t>000 2 02 25495 02 0000 150</t>
  </si>
  <si>
    <t>000 2 02 25520 02 0000 150</t>
  </si>
  <si>
    <t>Субсидия бюджетам субъектов Российской Федерации на поддержку отрасли культуры</t>
  </si>
  <si>
    <t>000 2 02 35134 02 0000 150</t>
  </si>
  <si>
    <t>000 2 02 35135 02 0000 150</t>
  </si>
  <si>
    <t>000 2 02 35176 02 0000 150</t>
  </si>
  <si>
    <t>000 1 15 00000 00 0000 000</t>
  </si>
  <si>
    <t>Административные платежи и сборы</t>
  </si>
  <si>
    <t>000 1 15 02020 02 0000 140</t>
  </si>
  <si>
    <t>Платежи, взимаемые государственными органами (организациями) субъектов Российской Федерации за выполнение определенных функций</t>
  </si>
  <si>
    <t>000 2 02 15001 02 0000 150</t>
  </si>
  <si>
    <t>Дотации бюджетам субъектов Российской Федерации на выравнивание бюджетной обеспеченности</t>
  </si>
  <si>
    <t>000 2 02 25082 02 0000 150</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</si>
  <si>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</si>
  <si>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000 2 02 25462 02 0000 150</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</si>
  <si>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</si>
  <si>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000 2 02 25497 02 0000 150</t>
  </si>
  <si>
    <t>Субсидии бюджетам субъектов Российской Федерации на реализацию мероприятий по обеспечению жильем молодых семей</t>
  </si>
  <si>
    <t>000 2 02 35250 02 0000 150</t>
  </si>
  <si>
    <t>Субвенции бюджетам субъектов Российской Федерации на оплату жилищно-коммунальных услуг отдельным категориям граждан</t>
  </si>
  <si>
    <t>000 2 02 25111 02 0000 150</t>
  </si>
  <si>
    <t>Субсидии бюджетам на софинансирование капитальных вложений в объекты государственной собственности субъектов Российской Федерации</t>
  </si>
  <si>
    <t>Субсидии бюджетам субъектов Российской Федерации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</si>
  <si>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Поправки
2019</t>
  </si>
  <si>
    <t>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t>
  </si>
  <si>
    <t>000 2 02 15009 02 0000 150</t>
  </si>
  <si>
    <t>Субсидии бюджетам субъектов Российской Федерации на государственную поддержку спортивных организаций, осуществляющих подготовку спортивного резерва для сборных команд Российской Федерации</t>
  </si>
  <si>
    <t>Субсидии бюджетам субъектов Российской Федерации на реализацию федеральной целевой программы "Развитие физической культуры и спорта в Российской Федерации на 2016 - 2020 годы"</t>
  </si>
  <si>
    <t>Субвенции бюджетам субъектов Российской Федерации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t>
  </si>
  <si>
    <t xml:space="preserve">Субсидии бюджетам субъектов Российской Федерации на введение в промышленную эксплуатацию мощностей по обработке твердых коммунальных отходов и мощностей по утилизации отходов и фракций после обработки твердых коммунальных отходов </t>
  </si>
  <si>
    <t>000 2 02 25297 02 0000 150</t>
  </si>
  <si>
    <t>000 2 02 25114 02 0000 150</t>
  </si>
  <si>
    <t>000 2 02 25170 02 0000 150</t>
  </si>
  <si>
    <t xml:space="preserve">Субсидии бюджетам субъектов Российской Федерации на развитие материально-технической базы детских поликлиник и детских поликлинических отделений медицинских организаций, оказывающих первичную медико-санитарную помощь </t>
  </si>
  <si>
    <t>000 2 02 25173 02 0000 150</t>
  </si>
  <si>
    <t>Субсидии бюджетам субъектов Российской Федерации на создание детских технопарков "Кванториум"</t>
  </si>
  <si>
    <t>000 2 02 25175 02 0000 150</t>
  </si>
  <si>
    <t>Субсидии бюджетам субъектов Российской Федерации на создание ключевых центров развития детей</t>
  </si>
  <si>
    <t>000 2 02 25201 02 0000 150</t>
  </si>
  <si>
    <t>Субсидии бюджетам субъектов Российской Федерации на развитие паллиативной медицинской помощи</t>
  </si>
  <si>
    <t>000 2 02 25210 02 0000 150</t>
  </si>
  <si>
    <t>Субсидии бюджетам субъектов Российской Федерации на внедрение целевой модели цифровой образовательной среды в общеобразовательных организациях и профессиональных образовательных организациях</t>
  </si>
  <si>
    <t>000 2 02 25412 02 0000 150</t>
  </si>
  <si>
    <t xml:space="preserve">000 2 02 25534 02 0000 150  </t>
  </si>
  <si>
    <t>000 2 02 45190 02 0000 150</t>
  </si>
  <si>
    <t>000 2 02 45191 02 0000 150</t>
  </si>
  <si>
    <t>Межбюджетные трансферты, передаваемые бюджетам субъектов Российской Федерации на оснащение медицинских организаций передвижными медицинскими комплексами для оказания медицинской помощи жителям населенных пунктов с численностью населения до 100 человек</t>
  </si>
  <si>
    <t>000 2 02 45192 02 0000 150</t>
  </si>
  <si>
    <t xml:space="preserve">Межбюджетные трансферты, передаваемые бюджетам субъектов Российской Федерации на оснащение оборудованием региональных сосудистых центров и первичных сосудистых отделений </t>
  </si>
  <si>
    <t>000 2 02 45196 02 0000 150</t>
  </si>
  <si>
    <t>Межбюджетные трансферты, передаваемые бюджетам субъектов Российской Федерации на создание и замену фельдшерских, фельдшерско-акушерских пунктов и врачебных амбулаторий для населенных пунктов с численностью населения от 100 до 2000 человек</t>
  </si>
  <si>
    <t>000 2 02 45216 02 0000 150</t>
  </si>
  <si>
    <t>000 2 02 45293 02 0000 150</t>
  </si>
  <si>
    <t xml:space="preserve">Межбюджетные трансферты, передаваемые бюджетам субъектов Российской Федерации на приобретение автотранспорта </t>
  </si>
  <si>
    <t>000 2 02 45294 02 0000 150</t>
  </si>
  <si>
    <t>Межбюджетные трансферты, передаваемые бюджетам субъектов Российской Федерации на организацию профессионального обучения и дополнительного профессионального образования лиц предпенсионного возраста</t>
  </si>
  <si>
    <t>000 2 02 45468 02 0000 150</t>
  </si>
  <si>
    <t>Межбюджетные трансферты,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</si>
  <si>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000 2 02 27567 02 0000 150</t>
  </si>
  <si>
    <t>000 2 02 45393 02 0000 150</t>
  </si>
  <si>
    <t>Межбюджетные трансферты, передаваемые бюджетам субъектов Российской Федерации на финансовое обеспечение дорожной деятельности в рамках реализации национального проекта "Безопасные и качественные автомобильные дороги"</t>
  </si>
  <si>
    <t>Субсидии бюджетам субъектов Российской Федерации на реализацию программ формирования современной городской среды</t>
  </si>
  <si>
    <t>000 2 02 25555 02 0000 150</t>
  </si>
  <si>
    <t>000 2 02 25566 02 0000 150</t>
  </si>
  <si>
    <t>Субсидии бюджетам субъектов Российской Федерации на мероприятия в области обращения с отходами</t>
  </si>
  <si>
    <t>000 2 02 35429 02 0000 150</t>
  </si>
  <si>
    <t>Субвенции бюджетам субъектов Российской Федерации на увеличение площади лесовосстановления</t>
  </si>
  <si>
    <t>000 2 02 35430 02 0000 150</t>
  </si>
  <si>
    <t>Субвенции бюджетам субъектов Российской Федерации на оснащение учреждений, выполняющих мероприятия по воспроизводству лесов, специализированной лесохозяйственной техникой и оборудованием для проведения комплекса мероприятий по лесовосстановлению и лесоразведению</t>
  </si>
  <si>
    <t>000 2 02 35432 02 0000 150</t>
  </si>
  <si>
    <t>Субвенции бюджетам субъектов Российской Федерации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</si>
  <si>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000 2 02 25013 02 0000 150</t>
  </si>
  <si>
    <t>Субсидии бюджетам субъектов Российской Федерации на сокращение доли загрязненных сточных вод</t>
  </si>
  <si>
    <t>000 2 02 25232 02 0000 150</t>
  </si>
  <si>
    <t xml:space="preserve">Субсидии бюджетам субъектов Российской Федерации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t>
  </si>
  <si>
    <t>000 2 02 25243 02 0000 150</t>
  </si>
  <si>
    <t>Субсидии бюджетам субъектов Российской Федерации на строительство и реконструкцию (модернизацию) объектов питьевого водоснабжения</t>
  </si>
  <si>
    <t>Межбюджетные трансферты, передаваемые бюджетам субъектов Российской Федерации на реализацию комплекса мероприятий, связанных с эффективным использованием тренировочных площадок после проведения чемпионата мира по футболу 2018 года в Российской Федерации</t>
  </si>
  <si>
    <t xml:space="preserve">000 2 02 45426 02 0000 150 </t>
  </si>
  <si>
    <t>Субсидии бюджетам субъектов Российской Федерации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t>
  </si>
  <si>
    <t>Единая субвенция бюджетам субъектов Российской Федерации и бюджету 
г. Байконура</t>
  </si>
  <si>
    <t>Межбюджетные трансферты, передаваемые бюджетам субъектов Российской Федерации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 также после трансплантации органов и (или) тканей</t>
  </si>
  <si>
    <t>000 2 02 45159 02 0000 150</t>
  </si>
  <si>
    <t>Межбюджетные трансферты, передаваемые бюджетам субъектов Российской Федерации на 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</si>
  <si>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Субсидии бюджетам субъектов Российской Федерации на реализацию мероприятий государственной программы Российской Федерации "Доступная среда"</t>
  </si>
  <si>
    <t>Уточнение февраля</t>
  </si>
  <si>
    <t>000 2 02 43009 02 0000 150</t>
  </si>
  <si>
    <t>Межбюджетные трансферты, передаваемые бюджетам субъектов Российской Федерации на социальную поддержку Героев Советского Союза, Героев Российской Федерации и полных кавалеров ордена Славы</t>
  </si>
  <si>
    <t>000 2 02 35460 02 0000 150</t>
  </si>
  <si>
    <t>Субсидии бюджетам субъектов Российской Федерации на реализацию мероприятий по стимулированию программ развития жилищного строительства субъектов Российской Федерации</t>
  </si>
  <si>
    <t>Субсидии бюджетам субъектов Российской Федерации на реализацию практик поддержки и развития волонтерства, реализуемых в субъектах Российской Федерации, по итогам проведения Всероссийского конкурса лучших региональных практик поддержки волонтерства "Регион добрых дел"</t>
  </si>
  <si>
    <t>Субсидии бюджетам субъектов Российской Федерации на реализацию мероприятий по созданию в субъектах Российской Федерации новых мест в общеобразовательных организациях</t>
  </si>
  <si>
    <t>Субсидии бюджетам субъектов Российской Федерации на создание условий для получения среднего профессионального и высшего образования людьми с ограниченными возможностями здоровья посредством разработки нормативно-методической базы и поддержки инициативных проектов в субъектах Российской Федерации</t>
  </si>
  <si>
    <t>Субсидии бюджетам субъектов Российской Федерации на обеспечение устойчивого развития сельских территорий</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</si>
  <si>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обеспечения устойчивого развития сельских территорий</t>
  </si>
  <si>
    <t>Субвенции бюджетам субъектов Российской Федерации на осуществление ежемесячной выплаты в связи с рождением (усыновлением) первого ребенка</t>
  </si>
  <si>
    <t>Межбюджетные трансферты, передаваемые бюджетам субъектов Российской Федерации на создание и оснащение референс-центров для проведения иммуногистохимических, патоморфологических исследований и лучевых методов исследований, переоснащение сети региональных медицинских организаций, оказывающих помощь больным онкологическими заболеваниями в субъектах Российской Федерации</t>
  </si>
  <si>
    <t>Поправки февраля</t>
  </si>
  <si>
    <t>000 2 02 25016 02 0000 150</t>
  </si>
  <si>
    <t>Субсидии бюджетам субъектов Российской Федерации на мероприятия федеральной целевой программы "Развитие водохозяйственного комплекса Российской Федерации в 2012 - 2020 годах"</t>
  </si>
  <si>
    <t>Уточнение марта</t>
  </si>
  <si>
    <t>000 2 02 45433 02 0000 150</t>
  </si>
  <si>
    <t>Межбюджетные трансферты, передаваемые бюджетам субъектов Российской Федерации на возмещение части затрат на уплату процентов по инвестиционным кредитам (займам) в агропромышленном комплексе</t>
  </si>
  <si>
    <t>000 2 02 49999 02 0000 150</t>
  </si>
  <si>
    <t>Прочие межбюджетные трансферты, передаваемые бюджетам субъектов Российской Федерации</t>
  </si>
  <si>
    <t xml:space="preserve">000 2 03 00000 00 0000 000 </t>
  </si>
  <si>
    <t>Безвозмездные поступления от государственных (муниципальных) организаций</t>
  </si>
  <si>
    <t>Безвозмездные поступления от государственных (муниципальных) организаций в бюджеты субъектов Российской Федерации</t>
  </si>
  <si>
    <t>000 2 03 02000 02 0000 150</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</si>
  <si>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</si>
  <si>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000 2 03 02040 02 0000 150</t>
  </si>
  <si>
    <t>000 2 02 25219 02 0000 150</t>
  </si>
  <si>
    <t>Субсидии бюджетам субъектов Российской
Федерации на создание центров цифрового
образования детей</t>
  </si>
  <si>
    <t>000 2 02 25247 02 0000 150</t>
  </si>
  <si>
    <t>Субсидии бюджетам субъектов Российской
Федерации на создание мобильных
технопарков "Кванториум"</t>
  </si>
  <si>
    <t>Субсидии бюджетам субъектов Российской
Федерации на реализацию отдельных
мероприятий государственной программы
Российской Федерации "Развитие
здравоохранения"</t>
  </si>
  <si>
    <t>000 2 02 45569 02 0000 150</t>
  </si>
  <si>
    <t>Межбюджетные трансферты, передаваемые бюджетам субъектов Российской Федерации на переобучение, повышение квалификации работников предприятий в целях поддержки занятости и повышения эффективности рынка труда</t>
  </si>
  <si>
    <t xml:space="preserve">000 2 04 00000 00 0000 000 </t>
  </si>
  <si>
    <t>Безвозмездные поступления от негосударственных организаций в бюджеты субъектов Российской Федерации</t>
  </si>
  <si>
    <t>000 2 04 02000 02 0000 150</t>
  </si>
  <si>
    <t>000 2 04 02020 02 0000 150</t>
  </si>
  <si>
    <t>Поступления от денежных пожертвований, предоставляемых негосударственными организациями получателям средств бюджетов субъектов Российской Федерации</t>
  </si>
  <si>
    <t>Безвозмездные поступления от негосударственных организаций</t>
  </si>
  <si>
    <t>000 1 11 05072 02 0000 120</t>
  </si>
  <si>
    <t>Доходы от сдачи в аренду имущества, составляющего казну субъекта Российской Федерации (за исключением земельных участков)</t>
  </si>
  <si>
    <t>Поправки марта</t>
  </si>
  <si>
    <t>Межбюджетные трансферты, передаваемые бюджетам субъектов Российской Федерации на создание виртуальных концертных залов</t>
  </si>
  <si>
    <t>000 2 02 45453 02 0000 150</t>
  </si>
  <si>
    <t xml:space="preserve"> к Закону Ярославской области</t>
  </si>
  <si>
    <t>"Приложение 5</t>
  </si>
  <si>
    <t>к Закону Ярославской области</t>
  </si>
  <si>
    <t>от 24.12.2018 № 93-з</t>
  </si>
  <si>
    <t>"</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</si>
  <si>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</si>
  <si>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</si>
  <si>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Уточнение
мая</t>
  </si>
  <si>
    <t>Межбюджетные трансферты, передаваемые бюджетам субъектов Российской Федерации на осуществление государственной поддержки субъектов Российской Федерации - участников национального проекта "Повышение производительности труда и поддержка занятости"</t>
  </si>
  <si>
    <t>000 2 02 45296 02 0000 150</t>
  </si>
  <si>
    <t>Межбюджетные трансферты, передаваемые бюджетам субъектов Российской Федерации на создание системы поддержки фермеров и развитие сельской кооперации</t>
  </si>
  <si>
    <t>000 2 02 45480 02 0000 150</t>
  </si>
  <si>
    <t xml:space="preserve">000 2 02 45424 02 0000 150
</t>
  </si>
  <si>
    <t>Межбюджетные трансферты, передаваемые бюджетам субъектов Российской Федерации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</si>
  <si>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000 2 02 49010 02 0000 150</t>
  </si>
  <si>
    <t>Межбюджетные трансферты, передаваемые бюджетам субъектов Российской Федерации, за счет средств резервного фонда Правительства Московской области</t>
  </si>
  <si>
    <t>Уточнение сентября</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</si>
  <si>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</si>
  <si>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Межбюджетные трансферты, передаваемые бюджету Ярославской области на сохранение объекта культурного наследия федерального значения "Церковь Богоявления на Острове" в дер. Хопылево Рыбинского района Ярославской области</t>
  </si>
  <si>
    <t>000 2 02 45556 02 0000 150</t>
  </si>
  <si>
    <t>000 2 02 45390 02 0000 150</t>
  </si>
  <si>
    <t>Межбюджетные трансферты, передаваемые бюджетам субъектов Российской Федерации на финансовое обеспечение дорожной деятельности</t>
  </si>
  <si>
    <t>Субсидии бюджетам субъектов Российской Федерации на единовременные компенсационные выплаты медицинским работникам (врачам, фельдшерам),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</si>
  <si>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 xml:space="preserve">000 2 02 25299 02 0000 150
</t>
  </si>
  <si>
    <t>Субсидии бюджетам субъектов Российской Федерации на обустройство и восстановление воинских захоронений, находящихся в государственной собственности</t>
  </si>
  <si>
    <t>000 2 02 45160 02 0000 150</t>
  </si>
  <si>
    <t>Межбюджетные трансферты, передаваемые бюджетам субъектов Российской Федерации для компенсации дополнительных расходов, возникших в результате решений, принятых органами власти другого уровня</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</si>
  <si>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</si>
  <si>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Уточнение
 ноября</t>
  </si>
  <si>
    <t>Приложение 1</t>
  </si>
  <si>
    <t>от 25.11.2019 № 69-з</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</si>
</sst>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Times New Roman"/>
      <family val="2"/>
      <charset val="204"/>
    </font>
    <font>
      <sz val="10"/>
      <name val="Arial"/>
      <family val="2"/>
      <charset val="204"/>
    </font>
    <font>
      <sz val="12"/>
      <name val="Times New Roman"/>
      <family val="2"/>
      <charset val="204"/>
    </font>
    <font>
      <sz val="11"/>
      <name val="Times New Roman"/>
      <family val="2"/>
      <charset val="204"/>
    </font>
    <font>
      <b/>
      <sz val="14"/>
      <name val="Times New Roman"/>
      <family val="2"/>
      <charset val="204"/>
    </font>
    <font>
      <sz val="8"/>
      <name val="Times New Roman"/>
      <family val="2"/>
      <charset val="204"/>
    </font>
    <font>
      <sz val="14"/>
      <name val="Times New Roman"/>
      <family val="2"/>
      <charset val="204"/>
    </font>
    <font>
      <b/>
      <sz val="12"/>
      <name val="Times New Roman"/>
      <family val="2"/>
      <charset val="204"/>
    </font>
    <font>
      <i/>
      <sz val="12"/>
      <name val="Times New Roman"/>
      <family val="2"/>
      <charset val="204"/>
    </font>
    <font>
      <sz val="11"/>
      <color theme="1"/>
      <name val="Times New Roman"/>
      <family val="2"/>
      <charset val="204"/>
    </font>
    <font>
      <sz val="12"/>
      <name val="Times New Roman"/>
      <family val="1"/>
      <charset val="204"/>
    </font>
    <font>
      <sz val="10"/>
      <color rgb="FF000000"/>
      <name val="Arial"/>
      <family val="2"/>
      <charset val="204"/>
    </font>
    <font>
      <i/>
      <sz val="12"/>
      <name val="Times New Roman"/>
      <family val="1"/>
      <charset val="204"/>
    </font>
    <font>
      <sz val="14"/>
      <name val="Times New Roman"/>
      <family val="1"/>
      <charset val="20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5">
    <xf numFmtId="0" fontId="0" fillId="0" borderId="0"/>
    <xf numFmtId="0" fontId="1" fillId="0" borderId="0"/>
    <xf numFmtId="0" fontId="9" fillId="0" borderId="0"/>
    <xf numFmtId="0" fontId="11" fillId="0" borderId="0"/>
    <xf numFmtId="0" fontId="1" fillId="0" borderId="0"/>
  </cellStyleXfs>
  <cellXfs count="32">
    <xf numFmtId="0" fontId="0" fillId="0" borderId="0" xfId="0"/>
    <xf numFmtId="3" fontId="2" fillId="2" borderId="1" xfId="0" applyNumberFormat="1" applyFont="1" applyFill="1" applyBorder="1" applyAlignment="1">
      <alignment horizontal="center" vertical="center" wrapText="1"/>
    </xf>
    <xf numFmtId="0" fontId="3" fillId="2" borderId="0" xfId="0" applyFont="1" applyFill="1"/>
    <xf numFmtId="3" fontId="7" fillId="2" borderId="1" xfId="0" applyNumberFormat="1" applyFont="1" applyFill="1" applyBorder="1" applyAlignment="1">
      <alignment horizontal="right" wrapText="1"/>
    </xf>
    <xf numFmtId="3" fontId="2" fillId="2" borderId="1" xfId="0" applyNumberFormat="1" applyFont="1" applyFill="1" applyBorder="1" applyAlignment="1">
      <alignment horizontal="right"/>
    </xf>
    <xf numFmtId="3" fontId="10" fillId="2" borderId="1" xfId="0" applyNumberFormat="1" applyFont="1" applyFill="1" applyBorder="1" applyAlignment="1">
      <alignment horizontal="right" wrapText="1"/>
    </xf>
    <xf numFmtId="3" fontId="2" fillId="2" borderId="1" xfId="0" applyNumberFormat="1" applyFont="1" applyFill="1" applyBorder="1" applyAlignment="1">
      <alignment horizontal="right" wrapText="1"/>
    </xf>
    <xf numFmtId="3" fontId="7" fillId="2" borderId="1" xfId="0" applyNumberFormat="1" applyFont="1" applyFill="1" applyBorder="1" applyAlignment="1">
      <alignment horizontal="right"/>
    </xf>
    <xf numFmtId="3" fontId="8" fillId="2" borderId="1" xfId="0" applyNumberFormat="1" applyFont="1" applyFill="1" applyBorder="1" applyAlignment="1">
      <alignment wrapText="1"/>
    </xf>
    <xf numFmtId="3" fontId="8" fillId="2" borderId="1" xfId="0" applyNumberFormat="1" applyFont="1" applyFill="1" applyBorder="1" applyAlignment="1">
      <alignment horizontal="right"/>
    </xf>
    <xf numFmtId="0" fontId="2" fillId="2" borderId="0" xfId="0" applyFont="1" applyFill="1" applyAlignment="1"/>
    <xf numFmtId="0" fontId="2" fillId="2" borderId="0" xfId="0" applyFont="1" applyFill="1"/>
    <xf numFmtId="0" fontId="6" fillId="2" borderId="0" xfId="0" applyFont="1" applyFill="1"/>
    <xf numFmtId="0" fontId="6" fillId="2" borderId="0" xfId="0" applyFont="1" applyFill="1" applyAlignment="1"/>
    <xf numFmtId="0" fontId="5" fillId="2" borderId="0" xfId="0" applyFont="1" applyFill="1"/>
    <xf numFmtId="0" fontId="2" fillId="2" borderId="1" xfId="0" applyFont="1" applyFill="1" applyBorder="1" applyAlignment="1">
      <alignment horizontal="center" vertical="center" wrapText="1"/>
    </xf>
    <xf numFmtId="0" fontId="7" fillId="2" borderId="1" xfId="0" applyFont="1" applyFill="1" applyBorder="1" applyAlignment="1">
      <alignment horizontal="left" vertical="top" wrapText="1"/>
    </xf>
    <xf numFmtId="0" fontId="2" fillId="2" borderId="1" xfId="0" applyFont="1" applyFill="1" applyBorder="1" applyAlignment="1">
      <alignment horizontal="left" vertical="top" wrapText="1"/>
    </xf>
    <xf numFmtId="0" fontId="10" fillId="2" borderId="1" xfId="0" applyFont="1" applyFill="1" applyBorder="1" applyAlignment="1">
      <alignment horizontal="left" vertical="top" wrapText="1"/>
    </xf>
    <xf numFmtId="0" fontId="8" fillId="2" borderId="1" xfId="0" applyFont="1" applyFill="1" applyBorder="1" applyAlignment="1">
      <alignment horizontal="left" vertical="top" wrapText="1"/>
    </xf>
    <xf numFmtId="0" fontId="3" fillId="2" borderId="0" xfId="0" applyFont="1" applyFill="1" applyBorder="1"/>
    <xf numFmtId="0" fontId="8" fillId="2" borderId="1" xfId="0" applyFont="1" applyFill="1" applyBorder="1" applyAlignment="1">
      <alignment vertical="top" wrapText="1"/>
    </xf>
    <xf numFmtId="0" fontId="7" fillId="2" borderId="1" xfId="1" applyNumberFormat="1" applyFont="1" applyFill="1" applyBorder="1" applyAlignment="1" applyProtection="1">
      <alignment horizontal="left" vertical="top" wrapText="1"/>
      <protection hidden="1"/>
    </xf>
    <xf numFmtId="3" fontId="3" fillId="2" borderId="0" xfId="0" applyNumberFormat="1" applyFont="1" applyFill="1"/>
    <xf numFmtId="0" fontId="12" fillId="2" borderId="1" xfId="0" applyFont="1" applyFill="1" applyBorder="1" applyAlignment="1">
      <alignment horizontal="left" vertical="top" wrapText="1"/>
    </xf>
    <xf numFmtId="0" fontId="2" fillId="2" borderId="0" xfId="0" applyFont="1" applyFill="1" applyAlignment="1">
      <alignment horizontal="right"/>
    </xf>
    <xf numFmtId="3" fontId="10" fillId="2" borderId="1" xfId="0" applyNumberFormat="1" applyFont="1" applyFill="1" applyBorder="1" applyAlignment="1">
      <alignment horizontal="right"/>
    </xf>
    <xf numFmtId="0" fontId="13" fillId="2" borderId="0" xfId="4" applyFont="1" applyFill="1"/>
    <xf numFmtId="0" fontId="6" fillId="2" borderId="0" xfId="0" applyFont="1" applyFill="1" applyAlignment="1">
      <alignment horizontal="right"/>
    </xf>
    <xf numFmtId="0" fontId="7" fillId="2" borderId="1" xfId="0" applyFont="1" applyFill="1" applyBorder="1" applyAlignment="1">
      <alignment horizontal="left"/>
    </xf>
    <xf numFmtId="0" fontId="6" fillId="2" borderId="0" xfId="0" applyFont="1" applyFill="1" applyAlignment="1">
      <alignment horizontal="right"/>
    </xf>
    <xf numFmtId="0" fontId="4" fillId="2" borderId="0" xfId="0" applyFont="1" applyFill="1" applyAlignment="1">
      <alignment horizontal="center" wrapText="1"/>
    </xf>
  </cellXfs>
  <cellStyles count="5">
    <cellStyle name="Обычный" xfId="0" builtinId="0"/>
    <cellStyle name="Обычный 2" xfId="2"/>
    <cellStyle name="Обычный 2 2" xfId="4"/>
    <cellStyle name="Обычный 3" xfId="3"/>
    <cellStyle name="Обычный_Tmp1"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63"/>
  <sheetViews>
    <sheetView tabSelected="1" view="pageBreakPreview" zoomScale="90" zoomScaleNormal="100" zoomScaleSheetLayoutView="90" workbookViewId="0">
      <selection activeCell="C4" sqref="C4"/>
    </sheetView>
  </sheetViews>
  <sheetFormatPr defaultColWidth="9.140625" defaultRowHeight="15.75" x14ac:dyDescent="0.25"/>
  <cols>
    <col min="1" max="1" width="1" style="2" customWidth="1"/>
    <col min="2" max="2" width="27.140625" style="11" customWidth="1"/>
    <col min="3" max="3" width="45.5703125" style="10" customWidth="1"/>
    <col min="4" max="7" width="18.7109375" style="2" hidden="1" customWidth="1"/>
    <col min="8" max="19" width="18" style="2" hidden="1" customWidth="1"/>
    <col min="20" max="20" width="18" style="2" customWidth="1"/>
    <col min="21" max="21" width="1.42578125" style="2" customWidth="1"/>
    <col min="22" max="22" width="9.140625" style="2"/>
    <col min="23" max="23" width="13.85546875" style="2" bestFit="1" customWidth="1"/>
    <col min="24" max="16384" width="9.140625" style="2"/>
  </cols>
  <sheetData>
    <row r="1" spans="1:20" ht="18.75" x14ac:dyDescent="0.3">
      <c r="C1" s="30" t="s">
        <v>312</v>
      </c>
      <c r="D1" s="30"/>
      <c r="E1" s="30"/>
      <c r="F1" s="30"/>
      <c r="G1" s="30"/>
      <c r="H1" s="30"/>
      <c r="I1" s="30"/>
      <c r="J1" s="30"/>
      <c r="K1" s="30"/>
      <c r="L1" s="30"/>
      <c r="M1" s="30"/>
      <c r="N1" s="30"/>
      <c r="O1" s="30"/>
      <c r="P1" s="30"/>
      <c r="Q1" s="30"/>
      <c r="R1" s="30"/>
      <c r="S1" s="30"/>
      <c r="T1" s="30"/>
    </row>
    <row r="2" spans="1:20" ht="18.75" x14ac:dyDescent="0.3">
      <c r="C2" s="30" t="s">
        <v>283</v>
      </c>
      <c r="D2" s="30"/>
      <c r="E2" s="30"/>
      <c r="F2" s="30"/>
      <c r="G2" s="30"/>
      <c r="H2" s="30"/>
      <c r="I2" s="30"/>
      <c r="J2" s="30"/>
      <c r="K2" s="30"/>
      <c r="L2" s="30"/>
      <c r="M2" s="30"/>
      <c r="N2" s="30"/>
      <c r="O2" s="30"/>
      <c r="P2" s="30"/>
      <c r="Q2" s="30"/>
      <c r="R2" s="30"/>
      <c r="S2" s="30"/>
      <c r="T2" s="30"/>
    </row>
    <row r="3" spans="1:20" ht="24" customHeight="1" x14ac:dyDescent="0.3">
      <c r="C3" s="30" t="s">
        <v>313</v>
      </c>
      <c r="D3" s="30"/>
      <c r="E3" s="30"/>
      <c r="F3" s="30"/>
      <c r="G3" s="30"/>
      <c r="H3" s="30"/>
      <c r="I3" s="30"/>
      <c r="J3" s="30"/>
      <c r="K3" s="30"/>
      <c r="L3" s="30"/>
      <c r="M3" s="30"/>
      <c r="N3" s="30"/>
      <c r="O3" s="30"/>
      <c r="P3" s="30"/>
      <c r="Q3" s="30"/>
      <c r="R3" s="30"/>
      <c r="S3" s="30"/>
      <c r="T3" s="30"/>
    </row>
    <row r="4" spans="1:20" ht="19.5" customHeight="1" x14ac:dyDescent="0.3">
      <c r="C4" s="13"/>
      <c r="D4" s="12"/>
      <c r="E4" s="12"/>
      <c r="F4" s="12"/>
      <c r="G4" s="13"/>
      <c r="H4" s="28"/>
      <c r="I4" s="28"/>
      <c r="J4" s="28"/>
      <c r="K4" s="28"/>
      <c r="M4" s="28"/>
      <c r="N4" s="28"/>
      <c r="O4" s="28"/>
      <c r="P4" s="28"/>
      <c r="Q4" s="28"/>
      <c r="R4" s="28"/>
      <c r="S4" s="28"/>
      <c r="T4" s="28"/>
    </row>
    <row r="5" spans="1:20" ht="18.75" x14ac:dyDescent="0.3">
      <c r="C5" s="13"/>
      <c r="D5" s="12"/>
      <c r="E5" s="12"/>
      <c r="F5" s="12"/>
      <c r="G5" s="13"/>
      <c r="H5" s="28"/>
      <c r="I5" s="28"/>
      <c r="J5" s="28"/>
      <c r="K5" s="28"/>
      <c r="M5" s="28"/>
      <c r="O5" s="28"/>
      <c r="Q5" s="28"/>
      <c r="S5" s="28"/>
      <c r="T5" s="28" t="s">
        <v>284</v>
      </c>
    </row>
    <row r="6" spans="1:20" ht="18.75" x14ac:dyDescent="0.3">
      <c r="C6" s="13"/>
      <c r="D6" s="12"/>
      <c r="E6" s="12"/>
      <c r="F6" s="12"/>
      <c r="G6" s="13"/>
      <c r="H6" s="28"/>
      <c r="I6" s="28"/>
      <c r="J6" s="28"/>
      <c r="K6" s="28"/>
      <c r="M6" s="28"/>
      <c r="O6" s="28"/>
      <c r="Q6" s="28"/>
      <c r="S6" s="28"/>
      <c r="T6" s="28" t="s">
        <v>285</v>
      </c>
    </row>
    <row r="7" spans="1:20" ht="18.75" x14ac:dyDescent="0.3">
      <c r="C7" s="13"/>
      <c r="D7" s="13"/>
      <c r="E7" s="13"/>
      <c r="F7" s="13"/>
      <c r="G7" s="13"/>
      <c r="H7" s="13"/>
      <c r="I7" s="13"/>
      <c r="J7" s="13"/>
      <c r="K7" s="13"/>
      <c r="L7" s="13"/>
      <c r="M7" s="13"/>
      <c r="O7" s="28"/>
      <c r="Q7" s="28"/>
      <c r="S7" s="28"/>
      <c r="T7" s="28" t="s">
        <v>286</v>
      </c>
    </row>
    <row r="8" spans="1:20" x14ac:dyDescent="0.25">
      <c r="C8" s="25"/>
    </row>
    <row r="9" spans="1:20" ht="52.5" customHeight="1" x14ac:dyDescent="0.3">
      <c r="B9" s="31" t="s">
        <v>75</v>
      </c>
      <c r="C9" s="31"/>
      <c r="D9" s="31"/>
      <c r="E9" s="31"/>
      <c r="F9" s="31"/>
      <c r="G9" s="31"/>
      <c r="H9" s="31"/>
      <c r="I9" s="31"/>
      <c r="J9" s="31"/>
      <c r="K9" s="31"/>
      <c r="L9" s="31"/>
      <c r="M9" s="31"/>
      <c r="N9" s="31"/>
      <c r="O9" s="31"/>
      <c r="P9" s="31"/>
      <c r="Q9" s="31"/>
      <c r="R9" s="31"/>
      <c r="S9" s="31"/>
      <c r="T9" s="31"/>
    </row>
    <row r="10" spans="1:20" ht="18.75" x14ac:dyDescent="0.3">
      <c r="B10" s="12"/>
      <c r="C10" s="13"/>
      <c r="D10" s="12"/>
      <c r="E10" s="12"/>
      <c r="F10" s="12"/>
      <c r="G10" s="12"/>
      <c r="H10" s="12"/>
      <c r="I10" s="12"/>
      <c r="J10" s="12"/>
      <c r="K10" s="12"/>
      <c r="L10" s="12"/>
      <c r="M10" s="12"/>
      <c r="N10" s="12"/>
      <c r="O10" s="12"/>
      <c r="P10" s="12"/>
      <c r="Q10" s="12"/>
      <c r="R10" s="12"/>
      <c r="S10" s="12"/>
      <c r="T10" s="12"/>
    </row>
    <row r="11" spans="1:20" ht="40.5" customHeight="1" x14ac:dyDescent="0.25">
      <c r="A11" s="14"/>
      <c r="B11" s="15" t="s">
        <v>73</v>
      </c>
      <c r="C11" s="15" t="s">
        <v>0</v>
      </c>
      <c r="D11" s="1" t="s">
        <v>76</v>
      </c>
      <c r="E11" s="1" t="s">
        <v>177</v>
      </c>
      <c r="F11" s="1" t="s">
        <v>76</v>
      </c>
      <c r="G11" s="1" t="s">
        <v>239</v>
      </c>
      <c r="H11" s="1" t="s">
        <v>76</v>
      </c>
      <c r="I11" s="1" t="s">
        <v>251</v>
      </c>
      <c r="J11" s="1" t="s">
        <v>76</v>
      </c>
      <c r="K11" s="1" t="s">
        <v>254</v>
      </c>
      <c r="L11" s="1" t="s">
        <v>76</v>
      </c>
      <c r="M11" s="1" t="s">
        <v>280</v>
      </c>
      <c r="N11" s="1" t="s">
        <v>76</v>
      </c>
      <c r="O11" s="1" t="s">
        <v>290</v>
      </c>
      <c r="P11" s="1" t="s">
        <v>76</v>
      </c>
      <c r="Q11" s="1" t="s">
        <v>299</v>
      </c>
      <c r="R11" s="1" t="s">
        <v>76</v>
      </c>
      <c r="S11" s="1" t="s">
        <v>311</v>
      </c>
      <c r="T11" s="1" t="s">
        <v>76</v>
      </c>
    </row>
    <row r="12" spans="1:20" ht="21" customHeight="1" x14ac:dyDescent="0.25">
      <c r="B12" s="16" t="s">
        <v>1</v>
      </c>
      <c r="C12" s="16" t="s">
        <v>2</v>
      </c>
      <c r="D12" s="3">
        <f>SUM(D13+D16+D18+D20+D24+D27+D28+D36+D40+D41+D42+D44+D45)</f>
        <v>58828556330</v>
      </c>
      <c r="E12" s="3">
        <f>SUM(E13+E16+E18+E20+E24+E27+E28+E36+E40+E41+E42+E44+E45)</f>
        <v>-180332700</v>
      </c>
      <c r="F12" s="3">
        <f>SUM(F13+F16+F18+F20+F24+F27+F28+F36+F40+F41+F42+F44+F45)</f>
        <v>58648223630</v>
      </c>
      <c r="G12" s="3">
        <f t="shared" ref="G12:I12" si="0">SUM(G13+G16+G18+G20+G24+G27+G28+G36+G40+G41+G42+G44+G45)</f>
        <v>899125021</v>
      </c>
      <c r="H12" s="3">
        <f t="shared" si="0"/>
        <v>59547348651</v>
      </c>
      <c r="I12" s="3">
        <f t="shared" si="0"/>
        <v>-899125021</v>
      </c>
      <c r="J12" s="3">
        <f>SUM(J13+J16+J18+J20+J24+J27+J28+J36+J40+J41+J42+J44+J45)</f>
        <v>58648223630</v>
      </c>
      <c r="K12" s="3">
        <f t="shared" ref="K12:L12" si="1">SUM(K13+K16+K18+K20+K24+K27+K28+K36+K40+K41+K42+K44+K45)</f>
        <v>1286274538</v>
      </c>
      <c r="L12" s="3">
        <f t="shared" si="1"/>
        <v>59934498168</v>
      </c>
      <c r="M12" s="3">
        <f>SUM(M13+M16+M18+M20+M24+M27+M28+M36+M40+M41+M42+M44+M45)</f>
        <v>0</v>
      </c>
      <c r="N12" s="3">
        <f>SUM(N13+N16+N18+N20+N24+N27+N28+N36+N40+N41+N42+N44+N45)</f>
        <v>59934498168</v>
      </c>
      <c r="O12" s="3">
        <f>SUM(O13+O16+O18+O20+O24+O27+O28+O36+O40+O41+O42+O44+O45)</f>
        <v>677972450</v>
      </c>
      <c r="P12" s="3">
        <f>SUM(P13+P16+P18+P20+P24+P27+P28+P36+P40+P41+P42+P44+P45)</f>
        <v>60612470618</v>
      </c>
      <c r="Q12" s="3">
        <f t="shared" ref="Q12:R12" si="2">SUM(Q13+Q16+Q18+Q20+Q24+Q27+Q28+Q36+Q40+Q41+Q42+Q44+Q45)</f>
        <v>0</v>
      </c>
      <c r="R12" s="3">
        <f t="shared" si="2"/>
        <v>60612470618</v>
      </c>
      <c r="S12" s="3">
        <f t="shared" ref="S12:T12" si="3">SUM(S13+S16+S18+S20+S24+S27+S28+S36+S40+S41+S42+S44+S45)</f>
        <v>0</v>
      </c>
      <c r="T12" s="3">
        <f t="shared" si="3"/>
        <v>60612470618</v>
      </c>
    </row>
    <row r="13" spans="1:20" ht="20.25" customHeight="1" x14ac:dyDescent="0.25">
      <c r="B13" s="16" t="s">
        <v>50</v>
      </c>
      <c r="C13" s="16" t="s">
        <v>3</v>
      </c>
      <c r="D13" s="3">
        <f>D14+D15</f>
        <v>36262597000</v>
      </c>
      <c r="E13" s="3">
        <f>E14+E15</f>
        <v>0</v>
      </c>
      <c r="F13" s="3">
        <f>F14+F15</f>
        <v>36262597000</v>
      </c>
      <c r="G13" s="3">
        <f t="shared" ref="G13:I13" si="4">G14+G15</f>
        <v>854944721</v>
      </c>
      <c r="H13" s="3">
        <f t="shared" si="4"/>
        <v>37117541721</v>
      </c>
      <c r="I13" s="3">
        <f t="shared" si="4"/>
        <v>-854944721</v>
      </c>
      <c r="J13" s="3">
        <f>J14+J15</f>
        <v>36262597000</v>
      </c>
      <c r="K13" s="3">
        <f t="shared" ref="K13" si="5">K14+K15</f>
        <v>673000000</v>
      </c>
      <c r="L13" s="3">
        <f>L14+L15</f>
        <v>36935597000</v>
      </c>
      <c r="M13" s="3">
        <f t="shared" ref="M13" si="6">M14+M15</f>
        <v>0</v>
      </c>
      <c r="N13" s="3">
        <f>N14+N15</f>
        <v>36935597000</v>
      </c>
      <c r="O13" s="3">
        <f t="shared" ref="O13" si="7">O14+O15</f>
        <v>650308275</v>
      </c>
      <c r="P13" s="3">
        <f>P14+P15</f>
        <v>37585905275</v>
      </c>
      <c r="Q13" s="3">
        <f t="shared" ref="Q13:R13" si="8">Q14+Q15</f>
        <v>0</v>
      </c>
      <c r="R13" s="3">
        <f t="shared" si="8"/>
        <v>37585905275</v>
      </c>
      <c r="S13" s="3">
        <f t="shared" ref="S13:T13" si="9">S14+S15</f>
        <v>0</v>
      </c>
      <c r="T13" s="3">
        <f t="shared" si="9"/>
        <v>37585905275</v>
      </c>
    </row>
    <row r="14" spans="1:20" ht="21.75" customHeight="1" x14ac:dyDescent="0.25">
      <c r="B14" s="17" t="s">
        <v>51</v>
      </c>
      <c r="C14" s="17" t="s">
        <v>4</v>
      </c>
      <c r="D14" s="4">
        <v>19001010000</v>
      </c>
      <c r="E14" s="4"/>
      <c r="F14" s="4">
        <f>D14+E14</f>
        <v>19001010000</v>
      </c>
      <c r="G14" s="4"/>
      <c r="H14" s="4">
        <f>F14+G14</f>
        <v>19001010000</v>
      </c>
      <c r="I14" s="4"/>
      <c r="J14" s="4">
        <f>H14+I14</f>
        <v>19001010000</v>
      </c>
      <c r="K14" s="4"/>
      <c r="L14" s="4">
        <f>J14+K14</f>
        <v>19001010000</v>
      </c>
      <c r="M14" s="4"/>
      <c r="N14" s="4">
        <f>L14+M14</f>
        <v>19001010000</v>
      </c>
      <c r="O14" s="4">
        <v>650308275</v>
      </c>
      <c r="P14" s="4">
        <f>N14+O14</f>
        <v>19651318275</v>
      </c>
      <c r="Q14" s="4"/>
      <c r="R14" s="4">
        <f>P14+Q14</f>
        <v>19651318275</v>
      </c>
      <c r="S14" s="4"/>
      <c r="T14" s="4">
        <f>R14+S14</f>
        <v>19651318275</v>
      </c>
    </row>
    <row r="15" spans="1:20" ht="18" customHeight="1" x14ac:dyDescent="0.25">
      <c r="B15" s="17" t="s">
        <v>49</v>
      </c>
      <c r="C15" s="17" t="s">
        <v>5</v>
      </c>
      <c r="D15" s="4">
        <v>17261587000</v>
      </c>
      <c r="E15" s="4"/>
      <c r="F15" s="4">
        <f>D15+E15</f>
        <v>17261587000</v>
      </c>
      <c r="G15" s="4">
        <v>854944721</v>
      </c>
      <c r="H15" s="4">
        <f>F15+G15</f>
        <v>18116531721</v>
      </c>
      <c r="I15" s="4">
        <v>-854944721</v>
      </c>
      <c r="J15" s="4">
        <f>H15+I15</f>
        <v>17261587000</v>
      </c>
      <c r="K15" s="4">
        <v>673000000</v>
      </c>
      <c r="L15" s="4">
        <f>J15+K15</f>
        <v>17934587000</v>
      </c>
      <c r="M15" s="4"/>
      <c r="N15" s="4">
        <f>L15+M15</f>
        <v>17934587000</v>
      </c>
      <c r="O15" s="4"/>
      <c r="P15" s="4">
        <f>N15+O15</f>
        <v>17934587000</v>
      </c>
      <c r="Q15" s="4"/>
      <c r="R15" s="4">
        <f>P15+Q15</f>
        <v>17934587000</v>
      </c>
      <c r="S15" s="4"/>
      <c r="T15" s="4">
        <f>R15+S15</f>
        <v>17934587000</v>
      </c>
    </row>
    <row r="16" spans="1:20" ht="52.5" customHeight="1" x14ac:dyDescent="0.25">
      <c r="B16" s="16" t="s">
        <v>6</v>
      </c>
      <c r="C16" s="16" t="s">
        <v>7</v>
      </c>
      <c r="D16" s="3">
        <f>D17</f>
        <v>11869008000</v>
      </c>
      <c r="E16" s="3">
        <f t="shared" ref="E16" si="10">E17</f>
        <v>-177050000</v>
      </c>
      <c r="F16" s="3">
        <f>F17</f>
        <v>11691958000</v>
      </c>
      <c r="G16" s="3">
        <f t="shared" ref="G16" si="11">G17</f>
        <v>0</v>
      </c>
      <c r="H16" s="3">
        <f>H17</f>
        <v>11691958000</v>
      </c>
      <c r="I16" s="3">
        <f t="shared" ref="I16" si="12">I17</f>
        <v>0</v>
      </c>
      <c r="J16" s="3">
        <f>J17</f>
        <v>11691958000</v>
      </c>
      <c r="K16" s="3">
        <f t="shared" ref="K16" si="13">K17</f>
        <v>254000000</v>
      </c>
      <c r="L16" s="3">
        <f>L17</f>
        <v>11945958000</v>
      </c>
      <c r="M16" s="3">
        <f t="shared" ref="M16" si="14">M17</f>
        <v>0</v>
      </c>
      <c r="N16" s="3">
        <f>N17</f>
        <v>11945958000</v>
      </c>
      <c r="O16" s="3">
        <f t="shared" ref="O16" si="15">O17</f>
        <v>0</v>
      </c>
      <c r="P16" s="3">
        <f>P17</f>
        <v>11945958000</v>
      </c>
      <c r="Q16" s="3">
        <f t="shared" ref="Q16" si="16">Q17</f>
        <v>0</v>
      </c>
      <c r="R16" s="3">
        <f>R17</f>
        <v>11945958000</v>
      </c>
      <c r="S16" s="3">
        <f t="shared" ref="S16:T16" si="17">S17</f>
        <v>0</v>
      </c>
      <c r="T16" s="3">
        <f t="shared" si="17"/>
        <v>11945958000</v>
      </c>
    </row>
    <row r="17" spans="2:20" ht="50.25" customHeight="1" x14ac:dyDescent="0.25">
      <c r="B17" s="17" t="s">
        <v>8</v>
      </c>
      <c r="C17" s="17" t="s">
        <v>9</v>
      </c>
      <c r="D17" s="4">
        <v>11869008000</v>
      </c>
      <c r="E17" s="4">
        <v>-177050000</v>
      </c>
      <c r="F17" s="4">
        <f>D17+E17</f>
        <v>11691958000</v>
      </c>
      <c r="G17" s="4"/>
      <c r="H17" s="4">
        <f>F17+G17</f>
        <v>11691958000</v>
      </c>
      <c r="I17" s="4"/>
      <c r="J17" s="4">
        <f>H17+I17</f>
        <v>11691958000</v>
      </c>
      <c r="K17" s="4">
        <v>254000000</v>
      </c>
      <c r="L17" s="4">
        <f>J17+K17</f>
        <v>11945958000</v>
      </c>
      <c r="M17" s="4"/>
      <c r="N17" s="4">
        <f>L17+M17</f>
        <v>11945958000</v>
      </c>
      <c r="O17" s="4"/>
      <c r="P17" s="4">
        <f>N17+O17</f>
        <v>11945958000</v>
      </c>
      <c r="Q17" s="4"/>
      <c r="R17" s="4">
        <f>P17+Q17</f>
        <v>11945958000</v>
      </c>
      <c r="S17" s="4"/>
      <c r="T17" s="4">
        <f>R17+S17</f>
        <v>11945958000</v>
      </c>
    </row>
    <row r="18" spans="2:20" ht="23.25" customHeight="1" x14ac:dyDescent="0.25">
      <c r="B18" s="16" t="s">
        <v>47</v>
      </c>
      <c r="C18" s="16" t="s">
        <v>10</v>
      </c>
      <c r="D18" s="3">
        <f>D19</f>
        <v>2796491000</v>
      </c>
      <c r="E18" s="3">
        <f t="shared" ref="E18" si="18">E19</f>
        <v>0</v>
      </c>
      <c r="F18" s="3">
        <f>F19</f>
        <v>2796491000</v>
      </c>
      <c r="G18" s="3">
        <f t="shared" ref="G18" si="19">G19</f>
        <v>0</v>
      </c>
      <c r="H18" s="3">
        <f>H19</f>
        <v>2796491000</v>
      </c>
      <c r="I18" s="3">
        <f t="shared" ref="I18" si="20">I19</f>
        <v>0</v>
      </c>
      <c r="J18" s="3">
        <f>J19</f>
        <v>2796491000</v>
      </c>
      <c r="K18" s="3">
        <f t="shared" ref="K18" si="21">K19</f>
        <v>313032338</v>
      </c>
      <c r="L18" s="3">
        <f>L19</f>
        <v>3109523338</v>
      </c>
      <c r="M18" s="3">
        <f t="shared" ref="M18" si="22">M19</f>
        <v>0</v>
      </c>
      <c r="N18" s="3">
        <f>N19</f>
        <v>3109523338</v>
      </c>
      <c r="O18" s="3">
        <f t="shared" ref="O18" si="23">O19</f>
        <v>0</v>
      </c>
      <c r="P18" s="3">
        <f>P19</f>
        <v>3109523338</v>
      </c>
      <c r="Q18" s="3">
        <f t="shared" ref="Q18" si="24">Q19</f>
        <v>0</v>
      </c>
      <c r="R18" s="3">
        <f>R19</f>
        <v>3109523338</v>
      </c>
      <c r="S18" s="3">
        <f t="shared" ref="S18:T18" si="25">S19</f>
        <v>0</v>
      </c>
      <c r="T18" s="3">
        <f t="shared" si="25"/>
        <v>3109523338</v>
      </c>
    </row>
    <row r="19" spans="2:20" ht="33.75" customHeight="1" x14ac:dyDescent="0.25">
      <c r="B19" s="17" t="s">
        <v>48</v>
      </c>
      <c r="C19" s="17" t="s">
        <v>74</v>
      </c>
      <c r="D19" s="4">
        <v>2796491000</v>
      </c>
      <c r="E19" s="4"/>
      <c r="F19" s="4">
        <f>D19+E19</f>
        <v>2796491000</v>
      </c>
      <c r="G19" s="4"/>
      <c r="H19" s="4">
        <f>F19+G19</f>
        <v>2796491000</v>
      </c>
      <c r="I19" s="4"/>
      <c r="J19" s="4">
        <f>H19+I19</f>
        <v>2796491000</v>
      </c>
      <c r="K19" s="4">
        <v>313032338</v>
      </c>
      <c r="L19" s="4">
        <f>J19+K19</f>
        <v>3109523338</v>
      </c>
      <c r="M19" s="4"/>
      <c r="N19" s="4">
        <f>L19+M19</f>
        <v>3109523338</v>
      </c>
      <c r="O19" s="4"/>
      <c r="P19" s="4">
        <f>N19+O19</f>
        <v>3109523338</v>
      </c>
      <c r="Q19" s="4"/>
      <c r="R19" s="4">
        <f>P19+Q19</f>
        <v>3109523338</v>
      </c>
      <c r="S19" s="4"/>
      <c r="T19" s="4">
        <f>R19+S19</f>
        <v>3109523338</v>
      </c>
    </row>
    <row r="20" spans="2:20" ht="22.5" customHeight="1" x14ac:dyDescent="0.25">
      <c r="B20" s="16" t="s">
        <v>43</v>
      </c>
      <c r="C20" s="16" t="s">
        <v>11</v>
      </c>
      <c r="D20" s="3">
        <f>SUM(D21:D23)</f>
        <v>6994540000</v>
      </c>
      <c r="E20" s="3">
        <f t="shared" ref="E20" si="26">SUM(E21:E23)</f>
        <v>-18600000</v>
      </c>
      <c r="F20" s="3">
        <f>SUM(F21:F23)</f>
        <v>6975940000</v>
      </c>
      <c r="G20" s="3">
        <f t="shared" ref="G20" si="27">SUM(G21:G23)</f>
        <v>0</v>
      </c>
      <c r="H20" s="3">
        <f>SUM(H21:H23)</f>
        <v>6975940000</v>
      </c>
      <c r="I20" s="3">
        <f t="shared" ref="I20" si="28">SUM(I21:I23)</f>
        <v>0</v>
      </c>
      <c r="J20" s="3">
        <f>SUM(J21:J23)</f>
        <v>6975940000</v>
      </c>
      <c r="K20" s="3">
        <f>SUM(K21:K23)</f>
        <v>0</v>
      </c>
      <c r="L20" s="3">
        <f>SUM(L21:L23)</f>
        <v>6975940000</v>
      </c>
      <c r="M20" s="3">
        <f t="shared" ref="M20" si="29">SUM(M21:M23)</f>
        <v>0</v>
      </c>
      <c r="N20" s="3">
        <f>SUM(N21:N23)</f>
        <v>6975940000</v>
      </c>
      <c r="O20" s="3">
        <f t="shared" ref="O20" si="30">SUM(O21:O23)</f>
        <v>0</v>
      </c>
      <c r="P20" s="3">
        <f>SUM(P21:P23)</f>
        <v>6975940000</v>
      </c>
      <c r="Q20" s="3">
        <f t="shared" ref="Q20" si="31">SUM(Q21:Q23)</f>
        <v>0</v>
      </c>
      <c r="R20" s="3">
        <f>SUM(R21:R23)</f>
        <v>6975940000</v>
      </c>
      <c r="S20" s="3">
        <f t="shared" ref="S20:T20" si="32">SUM(S21:S23)</f>
        <v>0</v>
      </c>
      <c r="T20" s="3">
        <f t="shared" si="32"/>
        <v>6975940000</v>
      </c>
    </row>
    <row r="21" spans="2:20" ht="19.5" customHeight="1" x14ac:dyDescent="0.25">
      <c r="B21" s="17" t="s">
        <v>44</v>
      </c>
      <c r="C21" s="17" t="s">
        <v>12</v>
      </c>
      <c r="D21" s="4">
        <v>5633300000</v>
      </c>
      <c r="E21" s="4">
        <v>-18600000</v>
      </c>
      <c r="F21" s="4">
        <f>D21+E21</f>
        <v>5614700000</v>
      </c>
      <c r="G21" s="4"/>
      <c r="H21" s="4">
        <f>F21+G21</f>
        <v>5614700000</v>
      </c>
      <c r="I21" s="4"/>
      <c r="J21" s="4">
        <f>H21+I21</f>
        <v>5614700000</v>
      </c>
      <c r="K21" s="4"/>
      <c r="L21" s="4">
        <f>J21+K21</f>
        <v>5614700000</v>
      </c>
      <c r="M21" s="4"/>
      <c r="N21" s="4">
        <f>L21+M21</f>
        <v>5614700000</v>
      </c>
      <c r="O21" s="4"/>
      <c r="P21" s="4">
        <f>N21+O21</f>
        <v>5614700000</v>
      </c>
      <c r="Q21" s="4"/>
      <c r="R21" s="4">
        <f>P21+Q21</f>
        <v>5614700000</v>
      </c>
      <c r="S21" s="4"/>
      <c r="T21" s="4">
        <f>R21+S21</f>
        <v>5614700000</v>
      </c>
    </row>
    <row r="22" spans="2:20" ht="21" customHeight="1" x14ac:dyDescent="0.25">
      <c r="B22" s="17" t="s">
        <v>45</v>
      </c>
      <c r="C22" s="17" t="s">
        <v>13</v>
      </c>
      <c r="D22" s="4">
        <v>1356000000</v>
      </c>
      <c r="E22" s="4"/>
      <c r="F22" s="4">
        <f>D22+E22</f>
        <v>1356000000</v>
      </c>
      <c r="G22" s="4"/>
      <c r="H22" s="4">
        <f>F22+G22</f>
        <v>1356000000</v>
      </c>
      <c r="I22" s="4"/>
      <c r="J22" s="4">
        <f>H22+I22</f>
        <v>1356000000</v>
      </c>
      <c r="K22" s="4"/>
      <c r="L22" s="4">
        <f t="shared" ref="L22:L23" si="33">J22+K22</f>
        <v>1356000000</v>
      </c>
      <c r="M22" s="4"/>
      <c r="N22" s="4">
        <f t="shared" ref="N22" si="34">L22+M22</f>
        <v>1356000000</v>
      </c>
      <c r="O22" s="4"/>
      <c r="P22" s="4">
        <f>N22+O22</f>
        <v>1356000000</v>
      </c>
      <c r="Q22" s="4"/>
      <c r="R22" s="4">
        <f>P22+Q22</f>
        <v>1356000000</v>
      </c>
      <c r="S22" s="4"/>
      <c r="T22" s="4">
        <f t="shared" ref="T22:T23" si="35">R22+S22</f>
        <v>1356000000</v>
      </c>
    </row>
    <row r="23" spans="2:20" ht="21.75" customHeight="1" x14ac:dyDescent="0.25">
      <c r="B23" s="17" t="s">
        <v>55</v>
      </c>
      <c r="C23" s="17" t="s">
        <v>56</v>
      </c>
      <c r="D23" s="4">
        <v>5240000</v>
      </c>
      <c r="E23" s="4"/>
      <c r="F23" s="4">
        <f>D23+E23</f>
        <v>5240000</v>
      </c>
      <c r="G23" s="4"/>
      <c r="H23" s="4">
        <f>F23+G23</f>
        <v>5240000</v>
      </c>
      <c r="I23" s="4"/>
      <c r="J23" s="4">
        <f>H23+I23</f>
        <v>5240000</v>
      </c>
      <c r="K23" s="4"/>
      <c r="L23" s="4">
        <f t="shared" si="33"/>
        <v>5240000</v>
      </c>
      <c r="M23" s="4"/>
      <c r="N23" s="4">
        <f>L23+M23</f>
        <v>5240000</v>
      </c>
      <c r="O23" s="4"/>
      <c r="P23" s="4">
        <f>N23+O23</f>
        <v>5240000</v>
      </c>
      <c r="Q23" s="4"/>
      <c r="R23" s="4">
        <f>P23+Q23</f>
        <v>5240000</v>
      </c>
      <c r="S23" s="4"/>
      <c r="T23" s="4">
        <f t="shared" si="35"/>
        <v>5240000</v>
      </c>
    </row>
    <row r="24" spans="2:20" ht="34.5" customHeight="1" x14ac:dyDescent="0.25">
      <c r="B24" s="16" t="s">
        <v>46</v>
      </c>
      <c r="C24" s="16" t="s">
        <v>14</v>
      </c>
      <c r="D24" s="3">
        <f>D25+D26</f>
        <v>14483000</v>
      </c>
      <c r="E24" s="3">
        <f t="shared" ref="E24" si="36">E25+E26</f>
        <v>0</v>
      </c>
      <c r="F24" s="3">
        <f>F25+F26</f>
        <v>14483000</v>
      </c>
      <c r="G24" s="3">
        <f t="shared" ref="G24" si="37">G25+G26</f>
        <v>0</v>
      </c>
      <c r="H24" s="3">
        <f>H25+H26</f>
        <v>14483000</v>
      </c>
      <c r="I24" s="3">
        <f t="shared" ref="I24" si="38">I25+I26</f>
        <v>0</v>
      </c>
      <c r="J24" s="3">
        <f>J25+J26</f>
        <v>14483000</v>
      </c>
      <c r="K24" s="3">
        <f t="shared" ref="K24" si="39">K25+K26</f>
        <v>0</v>
      </c>
      <c r="L24" s="3">
        <f>L25+L26</f>
        <v>14483000</v>
      </c>
      <c r="M24" s="3">
        <f t="shared" ref="M24" si="40">M25+M26</f>
        <v>0</v>
      </c>
      <c r="N24" s="3">
        <f>N25+N26</f>
        <v>14483000</v>
      </c>
      <c r="O24" s="3">
        <f t="shared" ref="O24" si="41">O25+O26</f>
        <v>0</v>
      </c>
      <c r="P24" s="3">
        <f>P25+P26</f>
        <v>14483000</v>
      </c>
      <c r="Q24" s="3">
        <f t="shared" ref="Q24" si="42">Q25+Q26</f>
        <v>0</v>
      </c>
      <c r="R24" s="3">
        <f>R25+R26</f>
        <v>14483000</v>
      </c>
      <c r="S24" s="3">
        <f t="shared" ref="S24" si="43">S25+S26</f>
        <v>0</v>
      </c>
      <c r="T24" s="3">
        <f>T25+T26</f>
        <v>14483000</v>
      </c>
    </row>
    <row r="25" spans="2:20" ht="22.5" customHeight="1" x14ac:dyDescent="0.25">
      <c r="B25" s="18" t="s">
        <v>65</v>
      </c>
      <c r="C25" s="18" t="s">
        <v>66</v>
      </c>
      <c r="D25" s="5">
        <v>9827000</v>
      </c>
      <c r="E25" s="5"/>
      <c r="F25" s="5">
        <f>D25+E25</f>
        <v>9827000</v>
      </c>
      <c r="G25" s="5"/>
      <c r="H25" s="5">
        <f>F25+G25</f>
        <v>9827000</v>
      </c>
      <c r="I25" s="5"/>
      <c r="J25" s="5">
        <f>H25+I25</f>
        <v>9827000</v>
      </c>
      <c r="K25" s="5"/>
      <c r="L25" s="5">
        <f>J25+K25</f>
        <v>9827000</v>
      </c>
      <c r="M25" s="5"/>
      <c r="N25" s="5">
        <f>L25+M25</f>
        <v>9827000</v>
      </c>
      <c r="O25" s="5"/>
      <c r="P25" s="5">
        <f>N25+O25</f>
        <v>9827000</v>
      </c>
      <c r="Q25" s="5"/>
      <c r="R25" s="5">
        <f>P25+Q25</f>
        <v>9827000</v>
      </c>
      <c r="S25" s="5"/>
      <c r="T25" s="5">
        <f>R25+S25</f>
        <v>9827000</v>
      </c>
    </row>
    <row r="26" spans="2:20" ht="50.25" customHeight="1" x14ac:dyDescent="0.25">
      <c r="B26" s="17" t="s">
        <v>67</v>
      </c>
      <c r="C26" s="17" t="s">
        <v>68</v>
      </c>
      <c r="D26" s="4">
        <v>4656000</v>
      </c>
      <c r="E26" s="4"/>
      <c r="F26" s="4">
        <f>D26+E26</f>
        <v>4656000</v>
      </c>
      <c r="G26" s="4"/>
      <c r="H26" s="4">
        <f>F26+G26</f>
        <v>4656000</v>
      </c>
      <c r="I26" s="4"/>
      <c r="J26" s="4">
        <f>H26+I26</f>
        <v>4656000</v>
      </c>
      <c r="K26" s="4"/>
      <c r="L26" s="5">
        <f>J26+K26</f>
        <v>4656000</v>
      </c>
      <c r="M26" s="4"/>
      <c r="N26" s="5">
        <f>L26+M26</f>
        <v>4656000</v>
      </c>
      <c r="O26" s="5"/>
      <c r="P26" s="5">
        <f>N26+O26</f>
        <v>4656000</v>
      </c>
      <c r="Q26" s="5"/>
      <c r="R26" s="5">
        <f>P26+Q26</f>
        <v>4656000</v>
      </c>
      <c r="S26" s="5"/>
      <c r="T26" s="5">
        <f>R26+S26</f>
        <v>4656000</v>
      </c>
    </row>
    <row r="27" spans="2:20" ht="19.5" customHeight="1" x14ac:dyDescent="0.25">
      <c r="B27" s="16" t="s">
        <v>15</v>
      </c>
      <c r="C27" s="16" t="s">
        <v>16</v>
      </c>
      <c r="D27" s="3">
        <v>230217000</v>
      </c>
      <c r="E27" s="3"/>
      <c r="F27" s="3">
        <f>D27+E27</f>
        <v>230217000</v>
      </c>
      <c r="G27" s="3"/>
      <c r="H27" s="3">
        <f>F27+G27</f>
        <v>230217000</v>
      </c>
      <c r="I27" s="3"/>
      <c r="J27" s="3">
        <f>H27+I27</f>
        <v>230217000</v>
      </c>
      <c r="K27" s="3"/>
      <c r="L27" s="3">
        <f>J27+K27</f>
        <v>230217000</v>
      </c>
      <c r="M27" s="3"/>
      <c r="N27" s="3">
        <f>L27+M27</f>
        <v>230217000</v>
      </c>
      <c r="O27" s="3"/>
      <c r="P27" s="3">
        <f>N27+O27</f>
        <v>230217000</v>
      </c>
      <c r="Q27" s="3"/>
      <c r="R27" s="3">
        <f>P27+Q27</f>
        <v>230217000</v>
      </c>
      <c r="S27" s="3"/>
      <c r="T27" s="3">
        <f>R27+S27</f>
        <v>230217000</v>
      </c>
    </row>
    <row r="28" spans="2:20" ht="51.75" customHeight="1" x14ac:dyDescent="0.25">
      <c r="B28" s="16" t="s">
        <v>17</v>
      </c>
      <c r="C28" s="16" t="s">
        <v>18</v>
      </c>
      <c r="D28" s="3">
        <f>SUM(D29:D35)</f>
        <v>47468400</v>
      </c>
      <c r="E28" s="3">
        <f t="shared" ref="E28" si="44">SUM(E29:E35)</f>
        <v>15317300</v>
      </c>
      <c r="F28" s="3">
        <f>SUM(F29:F35)</f>
        <v>62785700</v>
      </c>
      <c r="G28" s="3">
        <f t="shared" ref="G28" si="45">SUM(G29:G35)</f>
        <v>0</v>
      </c>
      <c r="H28" s="3">
        <f>SUM(H29:H35)</f>
        <v>62785700</v>
      </c>
      <c r="I28" s="3">
        <f t="shared" ref="I28" si="46">SUM(I29:I35)</f>
        <v>0</v>
      </c>
      <c r="J28" s="3">
        <f>SUM(J29:J35)</f>
        <v>62785700</v>
      </c>
      <c r="K28" s="3">
        <f>SUM(K29:K35)</f>
        <v>0</v>
      </c>
      <c r="L28" s="3">
        <f>SUM(L29:L35)</f>
        <v>62785700</v>
      </c>
      <c r="M28" s="3">
        <f t="shared" ref="M28" si="47">SUM(M29:M35)</f>
        <v>0</v>
      </c>
      <c r="N28" s="3">
        <f>SUM(N29:N35)</f>
        <v>62785700</v>
      </c>
      <c r="O28" s="3">
        <f t="shared" ref="O28" si="48">SUM(O29:O35)</f>
        <v>27664175</v>
      </c>
      <c r="P28" s="3">
        <f>SUM(P29:P35)</f>
        <v>90449875</v>
      </c>
      <c r="Q28" s="3">
        <f t="shared" ref="Q28" si="49">SUM(Q29:Q35)</f>
        <v>0</v>
      </c>
      <c r="R28" s="3">
        <f>SUM(R29:R35)</f>
        <v>90449875</v>
      </c>
      <c r="S28" s="3">
        <f t="shared" ref="S28:T28" si="50">SUM(S29:S35)</f>
        <v>0</v>
      </c>
      <c r="T28" s="3">
        <f t="shared" si="50"/>
        <v>90449875</v>
      </c>
    </row>
    <row r="29" spans="2:20" ht="84.75" customHeight="1" x14ac:dyDescent="0.25">
      <c r="B29" s="17" t="s">
        <v>42</v>
      </c>
      <c r="C29" s="17" t="s">
        <v>19</v>
      </c>
      <c r="D29" s="4">
        <v>4939400</v>
      </c>
      <c r="E29" s="4"/>
      <c r="F29" s="4">
        <f t="shared" ref="F29:F35" si="51">D29+E29</f>
        <v>4939400</v>
      </c>
      <c r="G29" s="4"/>
      <c r="H29" s="4">
        <f t="shared" ref="H29:H35" si="52">F29+G29</f>
        <v>4939400</v>
      </c>
      <c r="I29" s="4"/>
      <c r="J29" s="4">
        <f t="shared" ref="J29:J35" si="53">H29+I29</f>
        <v>4939400</v>
      </c>
      <c r="K29" s="4"/>
      <c r="L29" s="4">
        <f>J29+K29</f>
        <v>4939400</v>
      </c>
      <c r="M29" s="4"/>
      <c r="N29" s="4">
        <f>L29+M29</f>
        <v>4939400</v>
      </c>
      <c r="O29" s="4"/>
      <c r="P29" s="4">
        <f>N29+O29</f>
        <v>4939400</v>
      </c>
      <c r="Q29" s="4"/>
      <c r="R29" s="4">
        <f>P29+Q29</f>
        <v>4939400</v>
      </c>
      <c r="S29" s="4"/>
      <c r="T29" s="4">
        <f t="shared" ref="T29:T34" si="54">R29+S29</f>
        <v>4939400</v>
      </c>
    </row>
    <row r="30" spans="2:20" ht="66.75" customHeight="1" x14ac:dyDescent="0.25">
      <c r="B30" s="17" t="s">
        <v>41</v>
      </c>
      <c r="C30" s="17" t="s">
        <v>20</v>
      </c>
      <c r="D30" s="4">
        <v>13300000</v>
      </c>
      <c r="E30" s="4"/>
      <c r="F30" s="4">
        <f t="shared" si="51"/>
        <v>13300000</v>
      </c>
      <c r="G30" s="4"/>
      <c r="H30" s="4">
        <f t="shared" si="52"/>
        <v>13300000</v>
      </c>
      <c r="I30" s="4"/>
      <c r="J30" s="4">
        <f t="shared" si="53"/>
        <v>13300000</v>
      </c>
      <c r="K30" s="4"/>
      <c r="L30" s="4">
        <f>J30+K30</f>
        <v>13300000</v>
      </c>
      <c r="M30" s="4"/>
      <c r="N30" s="4">
        <f>L30+M30</f>
        <v>13300000</v>
      </c>
      <c r="O30" s="4">
        <v>27664175</v>
      </c>
      <c r="P30" s="4">
        <f>N30+O30</f>
        <v>40964175</v>
      </c>
      <c r="Q30" s="4"/>
      <c r="R30" s="4">
        <f t="shared" ref="R30:R35" si="55">P30+Q30</f>
        <v>40964175</v>
      </c>
      <c r="S30" s="4"/>
      <c r="T30" s="4">
        <f t="shared" si="54"/>
        <v>40964175</v>
      </c>
    </row>
    <row r="31" spans="2:20" ht="116.25" customHeight="1" x14ac:dyDescent="0.25">
      <c r="B31" s="17" t="s">
        <v>40</v>
      </c>
      <c r="C31" s="17" t="s">
        <v>72</v>
      </c>
      <c r="D31" s="5">
        <v>9175000</v>
      </c>
      <c r="E31" s="5"/>
      <c r="F31" s="5">
        <f t="shared" si="51"/>
        <v>9175000</v>
      </c>
      <c r="G31" s="5"/>
      <c r="H31" s="5">
        <f t="shared" si="52"/>
        <v>9175000</v>
      </c>
      <c r="I31" s="5"/>
      <c r="J31" s="5">
        <f t="shared" si="53"/>
        <v>9175000</v>
      </c>
      <c r="K31" s="5"/>
      <c r="L31" s="4">
        <f>J31+K31</f>
        <v>9175000</v>
      </c>
      <c r="M31" s="5"/>
      <c r="N31" s="4">
        <f>L31+M31</f>
        <v>9175000</v>
      </c>
      <c r="O31" s="4"/>
      <c r="P31" s="4">
        <f>N31+O31</f>
        <v>9175000</v>
      </c>
      <c r="Q31" s="4"/>
      <c r="R31" s="4">
        <f t="shared" si="55"/>
        <v>9175000</v>
      </c>
      <c r="S31" s="4"/>
      <c r="T31" s="4">
        <f t="shared" si="54"/>
        <v>9175000</v>
      </c>
    </row>
    <row r="32" spans="2:20" ht="120" hidden="1" customHeight="1" x14ac:dyDescent="0.25">
      <c r="B32" s="17" t="s">
        <v>39</v>
      </c>
      <c r="C32" s="17" t="s">
        <v>52</v>
      </c>
      <c r="D32" s="26">
        <v>5500000</v>
      </c>
      <c r="E32" s="26">
        <v>15317300</v>
      </c>
      <c r="F32" s="26">
        <f t="shared" si="51"/>
        <v>20817300</v>
      </c>
      <c r="G32" s="26"/>
      <c r="H32" s="26">
        <f t="shared" si="52"/>
        <v>20817300</v>
      </c>
      <c r="I32" s="26"/>
      <c r="J32" s="26">
        <f t="shared" si="53"/>
        <v>20817300</v>
      </c>
      <c r="K32" s="26">
        <v>-20817300</v>
      </c>
      <c r="L32" s="4">
        <f t="shared" ref="L32" si="56">J32+K32</f>
        <v>0</v>
      </c>
      <c r="M32" s="26"/>
      <c r="N32" s="4">
        <f t="shared" ref="N32" si="57">L32+M32</f>
        <v>0</v>
      </c>
      <c r="O32" s="4"/>
      <c r="P32" s="4">
        <f t="shared" ref="P32:P33" si="58">N32+O32</f>
        <v>0</v>
      </c>
      <c r="Q32" s="4"/>
      <c r="R32" s="4">
        <f t="shared" si="55"/>
        <v>0</v>
      </c>
      <c r="S32" s="4"/>
      <c r="T32" s="4">
        <f t="shared" si="54"/>
        <v>0</v>
      </c>
    </row>
    <row r="33" spans="1:23" ht="66" customHeight="1" x14ac:dyDescent="0.25">
      <c r="B33" s="17" t="s">
        <v>278</v>
      </c>
      <c r="C33" s="17" t="s">
        <v>279</v>
      </c>
      <c r="D33" s="5"/>
      <c r="E33" s="5"/>
      <c r="F33" s="5"/>
      <c r="G33" s="5"/>
      <c r="H33" s="5"/>
      <c r="I33" s="5"/>
      <c r="J33" s="5"/>
      <c r="K33" s="5">
        <v>20817300</v>
      </c>
      <c r="L33" s="4">
        <f>J33+K33</f>
        <v>20817300</v>
      </c>
      <c r="M33" s="5"/>
      <c r="N33" s="4">
        <f>L33+M33</f>
        <v>20817300</v>
      </c>
      <c r="O33" s="4"/>
      <c r="P33" s="4">
        <f t="shared" si="58"/>
        <v>20817300</v>
      </c>
      <c r="Q33" s="4"/>
      <c r="R33" s="4">
        <f t="shared" si="55"/>
        <v>20817300</v>
      </c>
      <c r="S33" s="4"/>
      <c r="T33" s="4">
        <f t="shared" si="54"/>
        <v>20817300</v>
      </c>
    </row>
    <row r="34" spans="1:23" ht="197.25" customHeight="1" x14ac:dyDescent="0.25">
      <c r="B34" s="17" t="s">
        <v>63</v>
      </c>
      <c r="C34" s="17" t="s">
        <v>64</v>
      </c>
      <c r="D34" s="5">
        <v>1000</v>
      </c>
      <c r="E34" s="5"/>
      <c r="F34" s="5">
        <f t="shared" si="51"/>
        <v>1000</v>
      </c>
      <c r="G34" s="5"/>
      <c r="H34" s="5">
        <f t="shared" si="52"/>
        <v>1000</v>
      </c>
      <c r="I34" s="5"/>
      <c r="J34" s="5">
        <f t="shared" si="53"/>
        <v>1000</v>
      </c>
      <c r="K34" s="5"/>
      <c r="L34" s="4">
        <f>J34+K34</f>
        <v>1000</v>
      </c>
      <c r="M34" s="5"/>
      <c r="N34" s="4">
        <f>L34+M34</f>
        <v>1000</v>
      </c>
      <c r="O34" s="4"/>
      <c r="P34" s="4">
        <f>N34+O34</f>
        <v>1000</v>
      </c>
      <c r="Q34" s="4"/>
      <c r="R34" s="4">
        <f t="shared" si="55"/>
        <v>1000</v>
      </c>
      <c r="S34" s="4"/>
      <c r="T34" s="4">
        <f t="shared" si="54"/>
        <v>1000</v>
      </c>
    </row>
    <row r="35" spans="1:23" ht="83.25" customHeight="1" x14ac:dyDescent="0.25">
      <c r="B35" s="17" t="s">
        <v>38</v>
      </c>
      <c r="C35" s="17" t="s">
        <v>21</v>
      </c>
      <c r="D35" s="5">
        <v>14553000</v>
      </c>
      <c r="E35" s="5"/>
      <c r="F35" s="5">
        <f t="shared" si="51"/>
        <v>14553000</v>
      </c>
      <c r="G35" s="5"/>
      <c r="H35" s="5">
        <f t="shared" si="52"/>
        <v>14553000</v>
      </c>
      <c r="I35" s="5"/>
      <c r="J35" s="5">
        <f t="shared" si="53"/>
        <v>14553000</v>
      </c>
      <c r="K35" s="5"/>
      <c r="L35" s="4">
        <f>J35+K35</f>
        <v>14553000</v>
      </c>
      <c r="M35" s="5"/>
      <c r="N35" s="4">
        <f>L35+M35</f>
        <v>14553000</v>
      </c>
      <c r="O35" s="4"/>
      <c r="P35" s="4">
        <f>N35+O35</f>
        <v>14553000</v>
      </c>
      <c r="Q35" s="4"/>
      <c r="R35" s="4">
        <f t="shared" si="55"/>
        <v>14553000</v>
      </c>
      <c r="S35" s="4"/>
      <c r="T35" s="4">
        <f>R35+S35</f>
        <v>14553000</v>
      </c>
    </row>
    <row r="36" spans="1:23" ht="34.5" customHeight="1" x14ac:dyDescent="0.25">
      <c r="B36" s="16" t="s">
        <v>22</v>
      </c>
      <c r="C36" s="16" t="s">
        <v>23</v>
      </c>
      <c r="D36" s="3">
        <f>SUM(D37:D39)</f>
        <v>57461200</v>
      </c>
      <c r="E36" s="3">
        <f>SUM(E37:E39)</f>
        <v>0</v>
      </c>
      <c r="F36" s="3">
        <f>SUM(F37:F39)</f>
        <v>57461200</v>
      </c>
      <c r="G36" s="3">
        <f t="shared" ref="G36" si="59">SUM(G37:G39)</f>
        <v>44180300</v>
      </c>
      <c r="H36" s="3">
        <f>SUM(H37:H39)</f>
        <v>101641500</v>
      </c>
      <c r="I36" s="3">
        <f t="shared" ref="I36" si="60">SUM(I37:I39)</f>
        <v>-44180300</v>
      </c>
      <c r="J36" s="3">
        <f>SUM(J37:J39)</f>
        <v>57461200</v>
      </c>
      <c r="K36" s="3">
        <f>SUM(K37:K39)</f>
        <v>46242200</v>
      </c>
      <c r="L36" s="3">
        <f>SUM(L37:L39)</f>
        <v>103703400</v>
      </c>
      <c r="M36" s="3">
        <f t="shared" ref="M36" si="61">SUM(M37:M39)</f>
        <v>0</v>
      </c>
      <c r="N36" s="3">
        <f>SUM(N37:N39)</f>
        <v>103703400</v>
      </c>
      <c r="O36" s="3">
        <f t="shared" ref="O36" si="62">SUM(O37:O39)</f>
        <v>0</v>
      </c>
      <c r="P36" s="3">
        <f>SUM(P37:P39)</f>
        <v>103703400</v>
      </c>
      <c r="Q36" s="3">
        <f t="shared" ref="Q36" si="63">SUM(Q37:Q39)</f>
        <v>0</v>
      </c>
      <c r="R36" s="3">
        <f>SUM(R37:R39)</f>
        <v>103703400</v>
      </c>
      <c r="S36" s="3">
        <f t="shared" ref="S36:T36" si="64">SUM(S37:S39)</f>
        <v>0</v>
      </c>
      <c r="T36" s="3">
        <f t="shared" si="64"/>
        <v>103703400</v>
      </c>
    </row>
    <row r="37" spans="1:23" ht="33" customHeight="1" x14ac:dyDescent="0.25">
      <c r="B37" s="17" t="s">
        <v>37</v>
      </c>
      <c r="C37" s="17" t="s">
        <v>24</v>
      </c>
      <c r="D37" s="6">
        <v>17186000</v>
      </c>
      <c r="E37" s="6"/>
      <c r="F37" s="6">
        <f>D37+E37</f>
        <v>17186000</v>
      </c>
      <c r="G37" s="6"/>
      <c r="H37" s="6">
        <f>F37+G37</f>
        <v>17186000</v>
      </c>
      <c r="I37" s="6"/>
      <c r="J37" s="6">
        <f>H37+I37</f>
        <v>17186000</v>
      </c>
      <c r="K37" s="6"/>
      <c r="L37" s="6">
        <f>J37+K37</f>
        <v>17186000</v>
      </c>
      <c r="M37" s="6"/>
      <c r="N37" s="6">
        <f>L37+M37</f>
        <v>17186000</v>
      </c>
      <c r="O37" s="6"/>
      <c r="P37" s="6">
        <f>N37+O37</f>
        <v>17186000</v>
      </c>
      <c r="Q37" s="6"/>
      <c r="R37" s="6">
        <f>P37+Q37</f>
        <v>17186000</v>
      </c>
      <c r="S37" s="6"/>
      <c r="T37" s="6">
        <f>R37+S37</f>
        <v>17186000</v>
      </c>
    </row>
    <row r="38" spans="1:23" ht="18.75" customHeight="1" x14ac:dyDescent="0.25">
      <c r="B38" s="17" t="s">
        <v>54</v>
      </c>
      <c r="C38" s="17" t="s">
        <v>25</v>
      </c>
      <c r="D38" s="6">
        <v>1950000</v>
      </c>
      <c r="E38" s="6"/>
      <c r="F38" s="6">
        <f>D38+E38</f>
        <v>1950000</v>
      </c>
      <c r="G38" s="6"/>
      <c r="H38" s="6">
        <f>F38+G38</f>
        <v>1950000</v>
      </c>
      <c r="I38" s="6"/>
      <c r="J38" s="6">
        <f>H38+I38</f>
        <v>1950000</v>
      </c>
      <c r="K38" s="6"/>
      <c r="L38" s="6">
        <f t="shared" ref="L38" si="65">J38+K38</f>
        <v>1950000</v>
      </c>
      <c r="M38" s="6"/>
      <c r="N38" s="6">
        <f>L38+M38</f>
        <v>1950000</v>
      </c>
      <c r="O38" s="6"/>
      <c r="P38" s="6">
        <f t="shared" ref="P38:P39" si="66">N38+O38</f>
        <v>1950000</v>
      </c>
      <c r="Q38" s="6"/>
      <c r="R38" s="6">
        <f t="shared" ref="R38:R39" si="67">P38+Q38</f>
        <v>1950000</v>
      </c>
      <c r="S38" s="6"/>
      <c r="T38" s="6">
        <f t="shared" ref="T38" si="68">R38+S38</f>
        <v>1950000</v>
      </c>
    </row>
    <row r="39" spans="1:23" ht="18.75" customHeight="1" x14ac:dyDescent="0.25">
      <c r="B39" s="17" t="s">
        <v>36</v>
      </c>
      <c r="C39" s="17" t="s">
        <v>26</v>
      </c>
      <c r="D39" s="6">
        <v>38325200</v>
      </c>
      <c r="E39" s="6"/>
      <c r="F39" s="6">
        <f>D39+E39</f>
        <v>38325200</v>
      </c>
      <c r="G39" s="6">
        <v>44180300</v>
      </c>
      <c r="H39" s="6">
        <f>F39+G39</f>
        <v>82505500</v>
      </c>
      <c r="I39" s="6">
        <v>-44180300</v>
      </c>
      <c r="J39" s="6">
        <f>H39+I39</f>
        <v>38325200</v>
      </c>
      <c r="K39" s="6">
        <v>46242200</v>
      </c>
      <c r="L39" s="6">
        <f>J39+K39</f>
        <v>84567400</v>
      </c>
      <c r="M39" s="6"/>
      <c r="N39" s="6">
        <f>L39+M39</f>
        <v>84567400</v>
      </c>
      <c r="O39" s="6"/>
      <c r="P39" s="6">
        <f t="shared" si="66"/>
        <v>84567400</v>
      </c>
      <c r="Q39" s="6"/>
      <c r="R39" s="6">
        <f t="shared" si="67"/>
        <v>84567400</v>
      </c>
      <c r="S39" s="6"/>
      <c r="T39" s="6">
        <f>R39+S39</f>
        <v>84567400</v>
      </c>
    </row>
    <row r="40" spans="1:23" ht="39.75" customHeight="1" x14ac:dyDescent="0.25">
      <c r="B40" s="16" t="s">
        <v>27</v>
      </c>
      <c r="C40" s="16" t="s">
        <v>53</v>
      </c>
      <c r="D40" s="3">
        <v>33594990</v>
      </c>
      <c r="E40" s="3"/>
      <c r="F40" s="3">
        <f>D40+E40</f>
        <v>33594990</v>
      </c>
      <c r="G40" s="3"/>
      <c r="H40" s="3">
        <f>F40+G40</f>
        <v>33594990</v>
      </c>
      <c r="I40" s="3"/>
      <c r="J40" s="3">
        <f>H40+I40</f>
        <v>33594990</v>
      </c>
      <c r="K40" s="3"/>
      <c r="L40" s="3">
        <f>J40+K40</f>
        <v>33594990</v>
      </c>
      <c r="M40" s="3"/>
      <c r="N40" s="3">
        <f>L40+M40</f>
        <v>33594990</v>
      </c>
      <c r="O40" s="3"/>
      <c r="P40" s="3">
        <f>N40+O40</f>
        <v>33594990</v>
      </c>
      <c r="Q40" s="3"/>
      <c r="R40" s="3">
        <f>P40+Q40</f>
        <v>33594990</v>
      </c>
      <c r="S40" s="3"/>
      <c r="T40" s="3">
        <f>R40+S40</f>
        <v>33594990</v>
      </c>
    </row>
    <row r="41" spans="1:23" ht="33.75" customHeight="1" x14ac:dyDescent="0.25">
      <c r="B41" s="16" t="s">
        <v>28</v>
      </c>
      <c r="C41" s="16" t="s">
        <v>29</v>
      </c>
      <c r="D41" s="3">
        <v>1593000</v>
      </c>
      <c r="E41" s="3"/>
      <c r="F41" s="3">
        <f>D41+E41</f>
        <v>1593000</v>
      </c>
      <c r="G41" s="3"/>
      <c r="H41" s="3">
        <f>F41+G41</f>
        <v>1593000</v>
      </c>
      <c r="I41" s="3"/>
      <c r="J41" s="3">
        <f>H41+I41</f>
        <v>1593000</v>
      </c>
      <c r="K41" s="3"/>
      <c r="L41" s="3">
        <f>J41+K41</f>
        <v>1593000</v>
      </c>
      <c r="M41" s="3"/>
      <c r="N41" s="3">
        <f>L41+M41</f>
        <v>1593000</v>
      </c>
      <c r="O41" s="3"/>
      <c r="P41" s="3">
        <f>N41+O41</f>
        <v>1593000</v>
      </c>
      <c r="Q41" s="3"/>
      <c r="R41" s="3">
        <f>P41+Q41</f>
        <v>1593000</v>
      </c>
      <c r="S41" s="3"/>
      <c r="T41" s="3">
        <f>R41+S41</f>
        <v>1593000</v>
      </c>
    </row>
    <row r="42" spans="1:23" ht="20.25" customHeight="1" x14ac:dyDescent="0.25">
      <c r="B42" s="16" t="s">
        <v>160</v>
      </c>
      <c r="C42" s="16" t="s">
        <v>161</v>
      </c>
      <c r="D42" s="3">
        <f>D43</f>
        <v>1000000</v>
      </c>
      <c r="E42" s="3">
        <f t="shared" ref="E42" si="69">E43</f>
        <v>0</v>
      </c>
      <c r="F42" s="3">
        <f>F43</f>
        <v>1000000</v>
      </c>
      <c r="G42" s="3">
        <f t="shared" ref="G42" si="70">G43</f>
        <v>0</v>
      </c>
      <c r="H42" s="3">
        <f>H43</f>
        <v>1000000</v>
      </c>
      <c r="I42" s="3">
        <f t="shared" ref="I42" si="71">I43</f>
        <v>0</v>
      </c>
      <c r="J42" s="3">
        <f>J43</f>
        <v>1000000</v>
      </c>
      <c r="K42" s="3">
        <f t="shared" ref="K42" si="72">K43</f>
        <v>0</v>
      </c>
      <c r="L42" s="3">
        <f>L43</f>
        <v>1000000</v>
      </c>
      <c r="M42" s="3">
        <f t="shared" ref="M42" si="73">M43</f>
        <v>0</v>
      </c>
      <c r="N42" s="3">
        <f>N43</f>
        <v>1000000</v>
      </c>
      <c r="O42" s="3">
        <f t="shared" ref="O42" si="74">O43</f>
        <v>0</v>
      </c>
      <c r="P42" s="3">
        <f>P43</f>
        <v>1000000</v>
      </c>
      <c r="Q42" s="3">
        <f>Q43</f>
        <v>0</v>
      </c>
      <c r="R42" s="3">
        <f>R43</f>
        <v>1000000</v>
      </c>
      <c r="S42" s="3">
        <f t="shared" ref="S42:T42" si="75">S43</f>
        <v>0</v>
      </c>
      <c r="T42" s="3">
        <f t="shared" si="75"/>
        <v>1000000</v>
      </c>
    </row>
    <row r="43" spans="1:23" ht="69.75" customHeight="1" x14ac:dyDescent="0.25">
      <c r="B43" s="18" t="s">
        <v>162</v>
      </c>
      <c r="C43" s="17" t="s">
        <v>163</v>
      </c>
      <c r="D43" s="6">
        <v>1000000</v>
      </c>
      <c r="E43" s="6"/>
      <c r="F43" s="6">
        <f>D43+E43</f>
        <v>1000000</v>
      </c>
      <c r="G43" s="6"/>
      <c r="H43" s="6">
        <f>F43+G43</f>
        <v>1000000</v>
      </c>
      <c r="I43" s="6"/>
      <c r="J43" s="6">
        <f>H43+I43</f>
        <v>1000000</v>
      </c>
      <c r="K43" s="6"/>
      <c r="L43" s="6">
        <f>J43+K43</f>
        <v>1000000</v>
      </c>
      <c r="M43" s="6"/>
      <c r="N43" s="6">
        <f>L43+M43</f>
        <v>1000000</v>
      </c>
      <c r="O43" s="6"/>
      <c r="P43" s="6">
        <f>N43+O43</f>
        <v>1000000</v>
      </c>
      <c r="Q43" s="6"/>
      <c r="R43" s="6">
        <f>P43+Q43</f>
        <v>1000000</v>
      </c>
      <c r="S43" s="6"/>
      <c r="T43" s="6">
        <f>R43+S43</f>
        <v>1000000</v>
      </c>
    </row>
    <row r="44" spans="1:23" ht="18" customHeight="1" x14ac:dyDescent="0.25">
      <c r="B44" s="16" t="s">
        <v>30</v>
      </c>
      <c r="C44" s="16" t="s">
        <v>31</v>
      </c>
      <c r="D44" s="3">
        <v>517155740</v>
      </c>
      <c r="E44" s="3"/>
      <c r="F44" s="3">
        <f>D44+E44</f>
        <v>517155740</v>
      </c>
      <c r="G44" s="3"/>
      <c r="H44" s="3">
        <f>F44+G44</f>
        <v>517155740</v>
      </c>
      <c r="I44" s="3"/>
      <c r="J44" s="3">
        <f>H44+I44</f>
        <v>517155740</v>
      </c>
      <c r="K44" s="3"/>
      <c r="L44" s="3">
        <f>J44+K44</f>
        <v>517155740</v>
      </c>
      <c r="M44" s="3"/>
      <c r="N44" s="3">
        <f>L44+M44</f>
        <v>517155740</v>
      </c>
      <c r="O44" s="3"/>
      <c r="P44" s="3">
        <f>N44+O44</f>
        <v>517155740</v>
      </c>
      <c r="Q44" s="3"/>
      <c r="R44" s="3">
        <f>P44+Q44</f>
        <v>517155740</v>
      </c>
      <c r="S44" s="3"/>
      <c r="T44" s="3">
        <f>R44+S44</f>
        <v>517155740</v>
      </c>
    </row>
    <row r="45" spans="1:23" ht="17.25" customHeight="1" x14ac:dyDescent="0.25">
      <c r="B45" s="16" t="s">
        <v>32</v>
      </c>
      <c r="C45" s="16" t="s">
        <v>33</v>
      </c>
      <c r="D45" s="3">
        <f>D46</f>
        <v>2947000</v>
      </c>
      <c r="E45" s="3">
        <f t="shared" ref="E45" si="76">E46</f>
        <v>0</v>
      </c>
      <c r="F45" s="3">
        <f>F46</f>
        <v>2947000</v>
      </c>
      <c r="G45" s="3">
        <f t="shared" ref="G45" si="77">G46</f>
        <v>0</v>
      </c>
      <c r="H45" s="3">
        <f>H46</f>
        <v>2947000</v>
      </c>
      <c r="I45" s="3">
        <f t="shared" ref="I45" si="78">I46</f>
        <v>0</v>
      </c>
      <c r="J45" s="3">
        <f>J46</f>
        <v>2947000</v>
      </c>
      <c r="K45" s="3">
        <f t="shared" ref="K45" si="79">K46</f>
        <v>0</v>
      </c>
      <c r="L45" s="3">
        <f>L46</f>
        <v>2947000</v>
      </c>
      <c r="M45" s="3">
        <f t="shared" ref="M45" si="80">M46</f>
        <v>0</v>
      </c>
      <c r="N45" s="3">
        <f>N46</f>
        <v>2947000</v>
      </c>
      <c r="O45" s="3">
        <f t="shared" ref="O45" si="81">O46</f>
        <v>0</v>
      </c>
      <c r="P45" s="3">
        <f>P46</f>
        <v>2947000</v>
      </c>
      <c r="Q45" s="3">
        <f t="shared" ref="Q45" si="82">Q46</f>
        <v>0</v>
      </c>
      <c r="R45" s="3">
        <f>R46</f>
        <v>2947000</v>
      </c>
      <c r="S45" s="3">
        <f t="shared" ref="S45:T45" si="83">S46</f>
        <v>0</v>
      </c>
      <c r="T45" s="3">
        <f t="shared" si="83"/>
        <v>2947000</v>
      </c>
    </row>
    <row r="46" spans="1:23" ht="32.25" customHeight="1" x14ac:dyDescent="0.25">
      <c r="B46" s="17" t="s">
        <v>34</v>
      </c>
      <c r="C46" s="17" t="s">
        <v>35</v>
      </c>
      <c r="D46" s="6">
        <v>2947000</v>
      </c>
      <c r="E46" s="6"/>
      <c r="F46" s="6">
        <f>D46+E46</f>
        <v>2947000</v>
      </c>
      <c r="G46" s="6"/>
      <c r="H46" s="6">
        <f>F46+G46</f>
        <v>2947000</v>
      </c>
      <c r="I46" s="6"/>
      <c r="J46" s="6">
        <f>H46+I46</f>
        <v>2947000</v>
      </c>
      <c r="K46" s="6"/>
      <c r="L46" s="6">
        <f>J46+K46</f>
        <v>2947000</v>
      </c>
      <c r="M46" s="6"/>
      <c r="N46" s="6">
        <f>L46+M46</f>
        <v>2947000</v>
      </c>
      <c r="O46" s="6"/>
      <c r="P46" s="6">
        <f>N46+O46</f>
        <v>2947000</v>
      </c>
      <c r="Q46" s="6"/>
      <c r="R46" s="6">
        <f>P46+Q46</f>
        <v>2947000</v>
      </c>
      <c r="S46" s="6"/>
      <c r="T46" s="6">
        <f>R46+S46</f>
        <v>2947000</v>
      </c>
    </row>
    <row r="47" spans="1:23" ht="18" customHeight="1" x14ac:dyDescent="0.25">
      <c r="A47" s="20"/>
      <c r="B47" s="16" t="s">
        <v>57</v>
      </c>
      <c r="C47" s="16" t="s">
        <v>58</v>
      </c>
      <c r="D47" s="7">
        <f>D48</f>
        <v>6514653608</v>
      </c>
      <c r="E47" s="7">
        <f t="shared" ref="E47" si="84">E48</f>
        <v>5994339200</v>
      </c>
      <c r="F47" s="7">
        <f>F48</f>
        <v>12508992808</v>
      </c>
      <c r="G47" s="7">
        <f t="shared" ref="G47" si="85">G48</f>
        <v>176905500</v>
      </c>
      <c r="H47" s="7">
        <f>H48</f>
        <v>12685898308</v>
      </c>
      <c r="I47" s="7">
        <f>I48</f>
        <v>0</v>
      </c>
      <c r="J47" s="7">
        <f t="shared" ref="J47:O47" si="86">J48+J153+J156</f>
        <v>12685898308</v>
      </c>
      <c r="K47" s="7">
        <f t="shared" si="86"/>
        <v>944119485</v>
      </c>
      <c r="L47" s="7">
        <f t="shared" si="86"/>
        <v>13630017793</v>
      </c>
      <c r="M47" s="7">
        <f t="shared" si="86"/>
        <v>38089000</v>
      </c>
      <c r="N47" s="7">
        <f t="shared" si="86"/>
        <v>13668106793</v>
      </c>
      <c r="O47" s="7">
        <f t="shared" si="86"/>
        <v>104424100</v>
      </c>
      <c r="P47" s="7">
        <f>P48+P153+P156</f>
        <v>13772530893</v>
      </c>
      <c r="Q47" s="7">
        <f t="shared" ref="Q47" si="87">Q48+Q153+Q156</f>
        <v>118473973</v>
      </c>
      <c r="R47" s="7">
        <f>R48+R153+R156</f>
        <v>13891004866</v>
      </c>
      <c r="S47" s="7">
        <f t="shared" ref="S47:T47" si="88">S48+S153+S156</f>
        <v>-165898051</v>
      </c>
      <c r="T47" s="7">
        <f t="shared" si="88"/>
        <v>13725106815</v>
      </c>
    </row>
    <row r="48" spans="1:23" ht="51.75" customHeight="1" x14ac:dyDescent="0.25">
      <c r="A48" s="20"/>
      <c r="B48" s="16" t="s">
        <v>59</v>
      </c>
      <c r="C48" s="16" t="s">
        <v>60</v>
      </c>
      <c r="D48" s="3">
        <f>SUM(D49,D52,D103,D126)</f>
        <v>6514653608</v>
      </c>
      <c r="E48" s="3">
        <f>SUM(E49,E52,E103,E126)</f>
        <v>5994339200</v>
      </c>
      <c r="F48" s="3">
        <f>SUM(F49,F52,F103,F126)</f>
        <v>12508992808</v>
      </c>
      <c r="G48" s="3">
        <f t="shared" ref="G48" si="89">SUM(G49,G52,G103,G126)</f>
        <v>176905500</v>
      </c>
      <c r="H48" s="3">
        <f>SUM(H49,H52,H103,H126)</f>
        <v>12685898308</v>
      </c>
      <c r="I48" s="3">
        <f t="shared" ref="I48" si="90">SUM(I49,I52,I103,I126)</f>
        <v>0</v>
      </c>
      <c r="J48" s="3">
        <f>SUM(J49,J52,J103,J126)</f>
        <v>12685898308</v>
      </c>
      <c r="K48" s="3">
        <f t="shared" ref="K48" si="91">SUM(K49,K52,K103,K126)</f>
        <v>594430785</v>
      </c>
      <c r="L48" s="3">
        <f>SUM(L49,L52,L103,L126)</f>
        <v>13280329093</v>
      </c>
      <c r="M48" s="3">
        <f>SUM(M49,M52,M103,M126)</f>
        <v>38089000</v>
      </c>
      <c r="N48" s="3">
        <f>SUM(N49,N52,N103,N126)</f>
        <v>13318418093</v>
      </c>
      <c r="O48" s="3">
        <f t="shared" ref="O48" si="92">SUM(O49,O52,O103,O126)</f>
        <v>104424100</v>
      </c>
      <c r="P48" s="3">
        <f>SUM(P49,P52,P103,P126)</f>
        <v>13422842193</v>
      </c>
      <c r="Q48" s="3">
        <f>SUM(Q49,Q52,Q103,Q126)</f>
        <v>118473973</v>
      </c>
      <c r="R48" s="3">
        <f>SUM(R49,R52,R103,R126)</f>
        <v>13541316166</v>
      </c>
      <c r="S48" s="3">
        <f t="shared" ref="S48:T48" si="93">SUM(S49,S52,S103,S126)</f>
        <v>-165898051</v>
      </c>
      <c r="T48" s="3">
        <f t="shared" si="93"/>
        <v>13375418115</v>
      </c>
      <c r="W48" s="23"/>
    </row>
    <row r="49" spans="1:20" ht="36" customHeight="1" x14ac:dyDescent="0.25">
      <c r="A49" s="20"/>
      <c r="B49" s="16" t="s">
        <v>101</v>
      </c>
      <c r="C49" s="16" t="s">
        <v>71</v>
      </c>
      <c r="D49" s="7">
        <f>D50+D51</f>
        <v>788785900</v>
      </c>
      <c r="E49" s="7">
        <f t="shared" ref="E49" si="94">E50+E51</f>
        <v>744086000</v>
      </c>
      <c r="F49" s="7">
        <f>F50+F51</f>
        <v>1532871900</v>
      </c>
      <c r="G49" s="7">
        <f t="shared" ref="G49" si="95">G50+G51</f>
        <v>0</v>
      </c>
      <c r="H49" s="7">
        <f>H50+H51</f>
        <v>1532871900</v>
      </c>
      <c r="I49" s="7">
        <f t="shared" ref="I49" si="96">I50+I51</f>
        <v>0</v>
      </c>
      <c r="J49" s="7">
        <f>J50+J51</f>
        <v>1532871900</v>
      </c>
      <c r="K49" s="7">
        <f t="shared" ref="K49" si="97">K50+K51</f>
        <v>0</v>
      </c>
      <c r="L49" s="7">
        <f>L50+L51</f>
        <v>1532871900</v>
      </c>
      <c r="M49" s="7">
        <f t="shared" ref="M49" si="98">M50+M51</f>
        <v>0</v>
      </c>
      <c r="N49" s="7">
        <f>N50+N51</f>
        <v>1532871900</v>
      </c>
      <c r="O49" s="7">
        <f t="shared" ref="O49" si="99">O50+O51</f>
        <v>0</v>
      </c>
      <c r="P49" s="7">
        <f>P50+P51</f>
        <v>1532871900</v>
      </c>
      <c r="Q49" s="7">
        <f t="shared" ref="Q49" si="100">Q50+Q51</f>
        <v>0</v>
      </c>
      <c r="R49" s="7">
        <f>R50+R51</f>
        <v>1532871900</v>
      </c>
      <c r="S49" s="7">
        <f t="shared" ref="S49:T49" si="101">S50+S51</f>
        <v>0</v>
      </c>
      <c r="T49" s="7">
        <f t="shared" si="101"/>
        <v>1532871900</v>
      </c>
    </row>
    <row r="50" spans="1:20" ht="50.25" customHeight="1" x14ac:dyDescent="0.25">
      <c r="A50" s="20"/>
      <c r="B50" s="19" t="s">
        <v>164</v>
      </c>
      <c r="C50" s="21" t="s">
        <v>165</v>
      </c>
      <c r="D50" s="8">
        <v>788785900</v>
      </c>
      <c r="E50" s="8"/>
      <c r="F50" s="8">
        <f>D50+E50</f>
        <v>788785900</v>
      </c>
      <c r="G50" s="8"/>
      <c r="H50" s="8">
        <f>F50+G50</f>
        <v>788785900</v>
      </c>
      <c r="I50" s="8"/>
      <c r="J50" s="8">
        <f>H50+I50</f>
        <v>788785900</v>
      </c>
      <c r="K50" s="8"/>
      <c r="L50" s="8">
        <f>J50+K50</f>
        <v>788785900</v>
      </c>
      <c r="M50" s="8"/>
      <c r="N50" s="8">
        <f>L50+M50</f>
        <v>788785900</v>
      </c>
      <c r="O50" s="8"/>
      <c r="P50" s="8">
        <f>N50+O50</f>
        <v>788785900</v>
      </c>
      <c r="Q50" s="8"/>
      <c r="R50" s="8">
        <f>P50+Q50</f>
        <v>788785900</v>
      </c>
      <c r="S50" s="8"/>
      <c r="T50" s="8">
        <f>R50+S50</f>
        <v>788785900</v>
      </c>
    </row>
    <row r="51" spans="1:20" ht="84" customHeight="1" x14ac:dyDescent="0.25">
      <c r="A51" s="20"/>
      <c r="B51" s="19" t="s">
        <v>179</v>
      </c>
      <c r="C51" s="21" t="s">
        <v>178</v>
      </c>
      <c r="D51" s="8">
        <v>0</v>
      </c>
      <c r="E51" s="8">
        <v>744086000</v>
      </c>
      <c r="F51" s="8">
        <f>D51+E51</f>
        <v>744086000</v>
      </c>
      <c r="G51" s="8"/>
      <c r="H51" s="8">
        <f>F51+G51</f>
        <v>744086000</v>
      </c>
      <c r="I51" s="8"/>
      <c r="J51" s="8">
        <f>H51+I51</f>
        <v>744086000</v>
      </c>
      <c r="K51" s="8"/>
      <c r="L51" s="8">
        <f>J51+K51</f>
        <v>744086000</v>
      </c>
      <c r="M51" s="8"/>
      <c r="N51" s="8">
        <f>L51+M51</f>
        <v>744086000</v>
      </c>
      <c r="O51" s="8"/>
      <c r="P51" s="8">
        <f>N51+O51</f>
        <v>744086000</v>
      </c>
      <c r="Q51" s="8"/>
      <c r="R51" s="8">
        <f>P51+Q51</f>
        <v>744086000</v>
      </c>
      <c r="S51" s="8"/>
      <c r="T51" s="8">
        <f>R51+S51</f>
        <v>744086000</v>
      </c>
    </row>
    <row r="52" spans="1:20" ht="51" customHeight="1" x14ac:dyDescent="0.25">
      <c r="A52" s="20"/>
      <c r="B52" s="16" t="s">
        <v>102</v>
      </c>
      <c r="C52" s="16" t="s">
        <v>70</v>
      </c>
      <c r="D52" s="7">
        <f>SUM(D53:D102)</f>
        <v>2668637200</v>
      </c>
      <c r="E52" s="7">
        <f>SUM(E53:E102)</f>
        <v>2718866400</v>
      </c>
      <c r="F52" s="7">
        <f>SUM(F53:F102)</f>
        <v>5387503600</v>
      </c>
      <c r="G52" s="7">
        <f t="shared" ref="G52" si="102">SUM(G53:G102)</f>
        <v>0</v>
      </c>
      <c r="H52" s="7">
        <f>SUM(H53:H102)</f>
        <v>5387503600</v>
      </c>
      <c r="I52" s="7">
        <f t="shared" ref="I52" si="103">SUM(I53:I102)</f>
        <v>0</v>
      </c>
      <c r="J52" s="7">
        <f>SUM(J53:J102)</f>
        <v>5387503600</v>
      </c>
      <c r="K52" s="7">
        <f t="shared" ref="K52" si="104">SUM(K53:K102)</f>
        <v>544400</v>
      </c>
      <c r="L52" s="7">
        <f>SUM(L53:L102)</f>
        <v>5388048000</v>
      </c>
      <c r="M52" s="7">
        <f t="shared" ref="M52" si="105">SUM(M53:M102)</f>
        <v>-217511000</v>
      </c>
      <c r="N52" s="7">
        <f>SUM(N53:N102)</f>
        <v>5170537000</v>
      </c>
      <c r="O52" s="7">
        <f t="shared" ref="O52" si="106">SUM(O53:O102)</f>
        <v>0</v>
      </c>
      <c r="P52" s="7">
        <f>SUM(P53:P102)</f>
        <v>5170537000</v>
      </c>
      <c r="Q52" s="7">
        <f t="shared" ref="Q52" si="107">SUM(Q53:Q102)</f>
        <v>14141200</v>
      </c>
      <c r="R52" s="7">
        <f>SUM(R53:R102)</f>
        <v>5184678200</v>
      </c>
      <c r="S52" s="7">
        <f t="shared" ref="S52:T52" si="108">SUM(S53:S102)</f>
        <v>-138564455</v>
      </c>
      <c r="T52" s="7">
        <f t="shared" si="108"/>
        <v>5046113745</v>
      </c>
    </row>
    <row r="53" spans="1:20" ht="51" customHeight="1" x14ac:dyDescent="0.25">
      <c r="A53" s="20"/>
      <c r="B53" s="19" t="s">
        <v>225</v>
      </c>
      <c r="C53" s="19" t="s">
        <v>226</v>
      </c>
      <c r="D53" s="8">
        <v>0</v>
      </c>
      <c r="E53" s="8">
        <v>1297311000</v>
      </c>
      <c r="F53" s="8">
        <f t="shared" ref="F53:F77" si="109">D53+E53</f>
        <v>1297311000</v>
      </c>
      <c r="G53" s="8"/>
      <c r="H53" s="8">
        <f>F53+G53</f>
        <v>1297311000</v>
      </c>
      <c r="I53" s="8"/>
      <c r="J53" s="8">
        <f>H53+I53</f>
        <v>1297311000</v>
      </c>
      <c r="K53" s="8"/>
      <c r="L53" s="8">
        <f>J53+K53</f>
        <v>1297311000</v>
      </c>
      <c r="M53" s="8"/>
      <c r="N53" s="8">
        <f t="shared" ref="N53:N58" si="110">L53+M53</f>
        <v>1297311000</v>
      </c>
      <c r="O53" s="8"/>
      <c r="P53" s="8">
        <f>N53+O53</f>
        <v>1297311000</v>
      </c>
      <c r="Q53" s="8"/>
      <c r="R53" s="8">
        <f>P53+Q53</f>
        <v>1297311000</v>
      </c>
      <c r="S53" s="8"/>
      <c r="T53" s="8">
        <f>R53+S53</f>
        <v>1297311000</v>
      </c>
    </row>
    <row r="54" spans="1:20" ht="85.5" customHeight="1" x14ac:dyDescent="0.25">
      <c r="A54" s="20"/>
      <c r="B54" s="19" t="s">
        <v>252</v>
      </c>
      <c r="C54" s="19" t="s">
        <v>253</v>
      </c>
      <c r="D54" s="8"/>
      <c r="E54" s="8"/>
      <c r="F54" s="8"/>
      <c r="G54" s="8"/>
      <c r="H54" s="8"/>
      <c r="I54" s="8">
        <v>64436200</v>
      </c>
      <c r="J54" s="8">
        <f>H54+I54</f>
        <v>64436200</v>
      </c>
      <c r="K54" s="8"/>
      <c r="L54" s="8">
        <f t="shared" ref="L54:L102" si="111">J54+K54</f>
        <v>64436200</v>
      </c>
      <c r="M54" s="8"/>
      <c r="N54" s="8">
        <f t="shared" si="110"/>
        <v>64436200</v>
      </c>
      <c r="O54" s="8"/>
      <c r="P54" s="8">
        <f>N54+O54</f>
        <v>64436200</v>
      </c>
      <c r="Q54" s="8">
        <v>282600</v>
      </c>
      <c r="R54" s="8">
        <f>P54+Q54</f>
        <v>64718800</v>
      </c>
      <c r="S54" s="8"/>
      <c r="T54" s="8">
        <f t="shared" ref="T54:T59" si="112">R54+S54</f>
        <v>64718800</v>
      </c>
    </row>
    <row r="55" spans="1:20" ht="87" customHeight="1" x14ac:dyDescent="0.25">
      <c r="A55" s="20"/>
      <c r="B55" s="19" t="s">
        <v>152</v>
      </c>
      <c r="C55" s="21" t="s">
        <v>243</v>
      </c>
      <c r="D55" s="8">
        <v>201628900</v>
      </c>
      <c r="E55" s="8"/>
      <c r="F55" s="8">
        <f t="shared" si="109"/>
        <v>201628900</v>
      </c>
      <c r="G55" s="8"/>
      <c r="H55" s="8">
        <f t="shared" ref="H55:H71" si="113">F55+G55</f>
        <v>201628900</v>
      </c>
      <c r="I55" s="8"/>
      <c r="J55" s="8">
        <f t="shared" ref="J55:J102" si="114">H55+I55</f>
        <v>201628900</v>
      </c>
      <c r="K55" s="8"/>
      <c r="L55" s="8">
        <f t="shared" si="111"/>
        <v>201628900</v>
      </c>
      <c r="M55" s="8"/>
      <c r="N55" s="8">
        <f t="shared" si="110"/>
        <v>201628900</v>
      </c>
      <c r="O55" s="8"/>
      <c r="P55" s="8">
        <f>N55+O55</f>
        <v>201628900</v>
      </c>
      <c r="Q55" s="8"/>
      <c r="R55" s="8">
        <f t="shared" ref="R55:R102" si="115">P55+Q55</f>
        <v>201628900</v>
      </c>
      <c r="S55" s="8">
        <v>-144145655</v>
      </c>
      <c r="T55" s="8">
        <f t="shared" si="112"/>
        <v>57483245</v>
      </c>
    </row>
    <row r="56" spans="1:20" ht="67.5" customHeight="1" x14ac:dyDescent="0.25">
      <c r="A56" s="20"/>
      <c r="B56" s="19" t="s">
        <v>113</v>
      </c>
      <c r="C56" s="21" t="s">
        <v>238</v>
      </c>
      <c r="D56" s="8">
        <v>2837000</v>
      </c>
      <c r="E56" s="8"/>
      <c r="F56" s="8">
        <f t="shared" si="109"/>
        <v>2837000</v>
      </c>
      <c r="G56" s="8"/>
      <c r="H56" s="8">
        <f t="shared" si="113"/>
        <v>2837000</v>
      </c>
      <c r="I56" s="8"/>
      <c r="J56" s="8">
        <f t="shared" si="114"/>
        <v>2837000</v>
      </c>
      <c r="K56" s="8"/>
      <c r="L56" s="8">
        <f t="shared" si="111"/>
        <v>2837000</v>
      </c>
      <c r="M56" s="8"/>
      <c r="N56" s="8">
        <f t="shared" si="110"/>
        <v>2837000</v>
      </c>
      <c r="O56" s="8"/>
      <c r="P56" s="8">
        <f>N56+O56</f>
        <v>2837000</v>
      </c>
      <c r="Q56" s="8"/>
      <c r="R56" s="8">
        <f>P56+Q56</f>
        <v>2837000</v>
      </c>
      <c r="S56" s="8"/>
      <c r="T56" s="8">
        <f t="shared" si="112"/>
        <v>2837000</v>
      </c>
    </row>
    <row r="57" spans="1:20" ht="68.25" customHeight="1" x14ac:dyDescent="0.25">
      <c r="A57" s="20"/>
      <c r="B57" s="19" t="s">
        <v>92</v>
      </c>
      <c r="C57" s="21" t="s">
        <v>93</v>
      </c>
      <c r="D57" s="8">
        <v>489000</v>
      </c>
      <c r="E57" s="8"/>
      <c r="F57" s="8">
        <f t="shared" si="109"/>
        <v>489000</v>
      </c>
      <c r="G57" s="8"/>
      <c r="H57" s="8">
        <f t="shared" si="113"/>
        <v>489000</v>
      </c>
      <c r="I57" s="8"/>
      <c r="J57" s="8">
        <f t="shared" si="114"/>
        <v>489000</v>
      </c>
      <c r="K57" s="8"/>
      <c r="L57" s="8">
        <f t="shared" si="111"/>
        <v>489000</v>
      </c>
      <c r="M57" s="8"/>
      <c r="N57" s="8">
        <f t="shared" si="110"/>
        <v>489000</v>
      </c>
      <c r="O57" s="8"/>
      <c r="P57" s="8">
        <f>N57+O57</f>
        <v>489000</v>
      </c>
      <c r="Q57" s="8"/>
      <c r="R57" s="8">
        <f>P57+Q57</f>
        <v>489000</v>
      </c>
      <c r="S57" s="8"/>
      <c r="T57" s="8">
        <f t="shared" si="112"/>
        <v>489000</v>
      </c>
    </row>
    <row r="58" spans="1:20" ht="82.5" customHeight="1" x14ac:dyDescent="0.25">
      <c r="A58" s="20"/>
      <c r="B58" s="19" t="s">
        <v>114</v>
      </c>
      <c r="C58" s="21" t="s">
        <v>180</v>
      </c>
      <c r="D58" s="8">
        <v>3114700</v>
      </c>
      <c r="E58" s="8"/>
      <c r="F58" s="8">
        <f t="shared" si="109"/>
        <v>3114700</v>
      </c>
      <c r="G58" s="8"/>
      <c r="H58" s="8">
        <f t="shared" si="113"/>
        <v>3114700</v>
      </c>
      <c r="I58" s="8"/>
      <c r="J58" s="8">
        <f t="shared" si="114"/>
        <v>3114700</v>
      </c>
      <c r="K58" s="8"/>
      <c r="L58" s="8">
        <f t="shared" si="111"/>
        <v>3114700</v>
      </c>
      <c r="M58" s="8"/>
      <c r="N58" s="8">
        <f t="shared" si="110"/>
        <v>3114700</v>
      </c>
      <c r="O58" s="8"/>
      <c r="P58" s="8">
        <f t="shared" ref="P58:P102" si="116">N58+O58</f>
        <v>3114700</v>
      </c>
      <c r="Q58" s="8"/>
      <c r="R58" s="8">
        <f>P58+Q58</f>
        <v>3114700</v>
      </c>
      <c r="S58" s="8"/>
      <c r="T58" s="8">
        <f t="shared" si="112"/>
        <v>3114700</v>
      </c>
    </row>
    <row r="59" spans="1:20" ht="100.5" customHeight="1" x14ac:dyDescent="0.25">
      <c r="A59" s="20"/>
      <c r="B59" s="19" t="s">
        <v>166</v>
      </c>
      <c r="C59" s="21" t="s">
        <v>167</v>
      </c>
      <c r="D59" s="8">
        <v>47487800</v>
      </c>
      <c r="E59" s="8"/>
      <c r="F59" s="8">
        <f t="shared" si="109"/>
        <v>47487800</v>
      </c>
      <c r="G59" s="8"/>
      <c r="H59" s="8">
        <f t="shared" si="113"/>
        <v>47487800</v>
      </c>
      <c r="I59" s="8"/>
      <c r="J59" s="8">
        <f t="shared" si="114"/>
        <v>47487800</v>
      </c>
      <c r="K59" s="8"/>
      <c r="L59" s="8">
        <f t="shared" si="111"/>
        <v>47487800</v>
      </c>
      <c r="M59" s="8"/>
      <c r="N59" s="8">
        <f t="shared" ref="N59:N102" si="117">L59+M59</f>
        <v>47487800</v>
      </c>
      <c r="O59" s="8"/>
      <c r="P59" s="8">
        <f t="shared" si="116"/>
        <v>47487800</v>
      </c>
      <c r="Q59" s="8"/>
      <c r="R59" s="8">
        <f>P59+Q59</f>
        <v>47487800</v>
      </c>
      <c r="S59" s="8"/>
      <c r="T59" s="8">
        <f t="shared" si="112"/>
        <v>47487800</v>
      </c>
    </row>
    <row r="60" spans="1:20" ht="98.25" customHeight="1" x14ac:dyDescent="0.25">
      <c r="A60" s="20"/>
      <c r="B60" s="19" t="s">
        <v>115</v>
      </c>
      <c r="C60" s="21" t="s">
        <v>176</v>
      </c>
      <c r="D60" s="8">
        <v>579894600</v>
      </c>
      <c r="E60" s="8"/>
      <c r="F60" s="8">
        <f t="shared" si="109"/>
        <v>579894600</v>
      </c>
      <c r="G60" s="8"/>
      <c r="H60" s="8">
        <f t="shared" si="113"/>
        <v>579894600</v>
      </c>
      <c r="I60" s="8"/>
      <c r="J60" s="8">
        <f t="shared" si="114"/>
        <v>579894600</v>
      </c>
      <c r="K60" s="8"/>
      <c r="L60" s="8">
        <f t="shared" si="111"/>
        <v>579894600</v>
      </c>
      <c r="M60" s="8"/>
      <c r="N60" s="8">
        <f t="shared" si="117"/>
        <v>579894600</v>
      </c>
      <c r="O60" s="8"/>
      <c r="P60" s="8">
        <f t="shared" si="116"/>
        <v>579894600</v>
      </c>
      <c r="Q60" s="8"/>
      <c r="R60" s="8">
        <f>P60+Q60</f>
        <v>579894600</v>
      </c>
      <c r="S60" s="8"/>
      <c r="T60" s="8">
        <f>R60+S60</f>
        <v>579894600</v>
      </c>
    </row>
    <row r="61" spans="1:20" ht="132" customHeight="1" x14ac:dyDescent="0.25">
      <c r="A61" s="20"/>
      <c r="B61" s="19" t="s">
        <v>116</v>
      </c>
      <c r="C61" s="21" t="s">
        <v>117</v>
      </c>
      <c r="D61" s="8">
        <v>1491000</v>
      </c>
      <c r="E61" s="8"/>
      <c r="F61" s="8">
        <f t="shared" si="109"/>
        <v>1491000</v>
      </c>
      <c r="G61" s="8"/>
      <c r="H61" s="8">
        <f t="shared" si="113"/>
        <v>1491000</v>
      </c>
      <c r="I61" s="8"/>
      <c r="J61" s="8">
        <f t="shared" si="114"/>
        <v>1491000</v>
      </c>
      <c r="K61" s="8"/>
      <c r="L61" s="8">
        <f t="shared" si="111"/>
        <v>1491000</v>
      </c>
      <c r="M61" s="8"/>
      <c r="N61" s="8">
        <f t="shared" si="117"/>
        <v>1491000</v>
      </c>
      <c r="O61" s="8"/>
      <c r="P61" s="8">
        <f t="shared" si="116"/>
        <v>1491000</v>
      </c>
      <c r="Q61" s="8"/>
      <c r="R61" s="8">
        <f t="shared" si="115"/>
        <v>1491000</v>
      </c>
      <c r="S61" s="8">
        <v>-468600</v>
      </c>
      <c r="T61" s="8">
        <f t="shared" ref="T61:T102" si="118">R61+S61</f>
        <v>1022400</v>
      </c>
    </row>
    <row r="62" spans="1:20" ht="84" customHeight="1" x14ac:dyDescent="0.25">
      <c r="A62" s="20"/>
      <c r="B62" s="19" t="s">
        <v>119</v>
      </c>
      <c r="C62" s="21" t="s">
        <v>118</v>
      </c>
      <c r="D62" s="8">
        <v>5248800</v>
      </c>
      <c r="E62" s="8"/>
      <c r="F62" s="8">
        <f t="shared" si="109"/>
        <v>5248800</v>
      </c>
      <c r="G62" s="8"/>
      <c r="H62" s="8">
        <f t="shared" si="113"/>
        <v>5248800</v>
      </c>
      <c r="I62" s="8"/>
      <c r="J62" s="8">
        <f t="shared" si="114"/>
        <v>5248800</v>
      </c>
      <c r="K62" s="8"/>
      <c r="L62" s="8">
        <f t="shared" si="111"/>
        <v>5248800</v>
      </c>
      <c r="M62" s="8"/>
      <c r="N62" s="8">
        <f t="shared" si="117"/>
        <v>5248800</v>
      </c>
      <c r="O62" s="8"/>
      <c r="P62" s="8">
        <f t="shared" si="116"/>
        <v>5248800</v>
      </c>
      <c r="Q62" s="8"/>
      <c r="R62" s="8">
        <f t="shared" si="115"/>
        <v>5248800</v>
      </c>
      <c r="S62" s="8"/>
      <c r="T62" s="8">
        <f t="shared" si="118"/>
        <v>5248800</v>
      </c>
    </row>
    <row r="63" spans="1:20" ht="66" hidden="1" customHeight="1" x14ac:dyDescent="0.25">
      <c r="A63" s="20"/>
      <c r="B63" s="19" t="s">
        <v>174</v>
      </c>
      <c r="C63" s="21" t="s">
        <v>175</v>
      </c>
      <c r="D63" s="8">
        <v>300000000</v>
      </c>
      <c r="E63" s="8"/>
      <c r="F63" s="8">
        <f t="shared" si="109"/>
        <v>300000000</v>
      </c>
      <c r="G63" s="8">
        <v>-300000000</v>
      </c>
      <c r="H63" s="8">
        <f t="shared" si="113"/>
        <v>0</v>
      </c>
      <c r="I63" s="8"/>
      <c r="J63" s="8">
        <f t="shared" si="114"/>
        <v>0</v>
      </c>
      <c r="K63" s="8"/>
      <c r="L63" s="8">
        <f t="shared" si="111"/>
        <v>0</v>
      </c>
      <c r="M63" s="8"/>
      <c r="N63" s="8">
        <f t="shared" si="117"/>
        <v>0</v>
      </c>
      <c r="O63" s="8"/>
      <c r="P63" s="8">
        <f t="shared" si="116"/>
        <v>0</v>
      </c>
      <c r="Q63" s="8"/>
      <c r="R63" s="8">
        <f t="shared" si="115"/>
        <v>0</v>
      </c>
      <c r="S63" s="8"/>
      <c r="T63" s="8">
        <f t="shared" si="118"/>
        <v>0</v>
      </c>
    </row>
    <row r="64" spans="1:20" ht="99.75" customHeight="1" x14ac:dyDescent="0.25">
      <c r="A64" s="20"/>
      <c r="B64" s="19" t="s">
        <v>185</v>
      </c>
      <c r="C64" s="21" t="s">
        <v>233</v>
      </c>
      <c r="D64" s="8"/>
      <c r="E64" s="8">
        <v>110514000</v>
      </c>
      <c r="F64" s="8">
        <f t="shared" si="109"/>
        <v>110514000</v>
      </c>
      <c r="G64" s="8"/>
      <c r="H64" s="8">
        <f t="shared" si="113"/>
        <v>110514000</v>
      </c>
      <c r="I64" s="8"/>
      <c r="J64" s="8">
        <f t="shared" si="114"/>
        <v>110514000</v>
      </c>
      <c r="K64" s="8"/>
      <c r="L64" s="8">
        <f t="shared" si="111"/>
        <v>110514000</v>
      </c>
      <c r="M64" s="8"/>
      <c r="N64" s="8">
        <f t="shared" si="117"/>
        <v>110514000</v>
      </c>
      <c r="O64" s="8"/>
      <c r="P64" s="8">
        <f t="shared" si="116"/>
        <v>110514000</v>
      </c>
      <c r="Q64" s="8"/>
      <c r="R64" s="8">
        <f t="shared" si="115"/>
        <v>110514000</v>
      </c>
      <c r="S64" s="8"/>
      <c r="T64" s="8">
        <f t="shared" si="118"/>
        <v>110514000</v>
      </c>
    </row>
    <row r="65" spans="1:20" ht="131.25" customHeight="1" x14ac:dyDescent="0.25">
      <c r="A65" s="20"/>
      <c r="B65" s="19" t="s">
        <v>120</v>
      </c>
      <c r="C65" s="21" t="s">
        <v>305</v>
      </c>
      <c r="D65" s="8">
        <v>14400000</v>
      </c>
      <c r="E65" s="8"/>
      <c r="F65" s="8">
        <f t="shared" si="109"/>
        <v>14400000</v>
      </c>
      <c r="G65" s="8"/>
      <c r="H65" s="8">
        <f t="shared" si="113"/>
        <v>14400000</v>
      </c>
      <c r="I65" s="8"/>
      <c r="J65" s="8">
        <f t="shared" si="114"/>
        <v>14400000</v>
      </c>
      <c r="K65" s="8"/>
      <c r="L65" s="8">
        <f t="shared" si="111"/>
        <v>14400000</v>
      </c>
      <c r="M65" s="8"/>
      <c r="N65" s="8">
        <f>L65+M65</f>
        <v>14400000</v>
      </c>
      <c r="O65" s="8"/>
      <c r="P65" s="8">
        <f t="shared" si="116"/>
        <v>14400000</v>
      </c>
      <c r="Q65" s="8"/>
      <c r="R65" s="8">
        <f t="shared" si="115"/>
        <v>14400000</v>
      </c>
      <c r="S65" s="8"/>
      <c r="T65" s="8">
        <f t="shared" si="118"/>
        <v>14400000</v>
      </c>
    </row>
    <row r="66" spans="1:20" ht="99.75" customHeight="1" x14ac:dyDescent="0.25">
      <c r="A66" s="20"/>
      <c r="B66" s="19" t="s">
        <v>186</v>
      </c>
      <c r="C66" s="21" t="s">
        <v>187</v>
      </c>
      <c r="D66" s="8"/>
      <c r="E66" s="8">
        <v>75179200</v>
      </c>
      <c r="F66" s="8">
        <f t="shared" si="109"/>
        <v>75179200</v>
      </c>
      <c r="G66" s="8"/>
      <c r="H66" s="8">
        <f t="shared" si="113"/>
        <v>75179200</v>
      </c>
      <c r="I66" s="8"/>
      <c r="J66" s="8">
        <f t="shared" si="114"/>
        <v>75179200</v>
      </c>
      <c r="K66" s="8"/>
      <c r="L66" s="8">
        <f t="shared" si="111"/>
        <v>75179200</v>
      </c>
      <c r="M66" s="8"/>
      <c r="N66" s="8">
        <f t="shared" si="117"/>
        <v>75179200</v>
      </c>
      <c r="O66" s="8"/>
      <c r="P66" s="8">
        <f t="shared" si="116"/>
        <v>75179200</v>
      </c>
      <c r="Q66" s="8"/>
      <c r="R66" s="8">
        <f t="shared" si="115"/>
        <v>75179200</v>
      </c>
      <c r="S66" s="8"/>
      <c r="T66" s="8">
        <f t="shared" si="118"/>
        <v>75179200</v>
      </c>
    </row>
    <row r="67" spans="1:20" ht="53.25" customHeight="1" x14ac:dyDescent="0.25">
      <c r="A67" s="20"/>
      <c r="B67" s="19" t="s">
        <v>188</v>
      </c>
      <c r="C67" s="21" t="s">
        <v>189</v>
      </c>
      <c r="D67" s="8"/>
      <c r="E67" s="8">
        <v>70125900</v>
      </c>
      <c r="F67" s="8">
        <f t="shared" si="109"/>
        <v>70125900</v>
      </c>
      <c r="G67" s="8"/>
      <c r="H67" s="8">
        <f t="shared" si="113"/>
        <v>70125900</v>
      </c>
      <c r="I67" s="8"/>
      <c r="J67" s="8">
        <f t="shared" si="114"/>
        <v>70125900</v>
      </c>
      <c r="K67" s="8"/>
      <c r="L67" s="8">
        <f t="shared" si="111"/>
        <v>70125900</v>
      </c>
      <c r="M67" s="8"/>
      <c r="N67" s="8">
        <f t="shared" si="117"/>
        <v>70125900</v>
      </c>
      <c r="O67" s="8"/>
      <c r="P67" s="8">
        <f t="shared" si="116"/>
        <v>70125900</v>
      </c>
      <c r="Q67" s="8"/>
      <c r="R67" s="8">
        <f t="shared" si="115"/>
        <v>70125900</v>
      </c>
      <c r="S67" s="8"/>
      <c r="T67" s="8">
        <f t="shared" si="118"/>
        <v>70125900</v>
      </c>
    </row>
    <row r="68" spans="1:20" ht="53.25" hidden="1" customHeight="1" x14ac:dyDescent="0.25">
      <c r="A68" s="20"/>
      <c r="B68" s="19" t="s">
        <v>190</v>
      </c>
      <c r="C68" s="21" t="s">
        <v>191</v>
      </c>
      <c r="D68" s="8"/>
      <c r="E68" s="8">
        <f>11937200+16076600</f>
        <v>28013800</v>
      </c>
      <c r="F68" s="8">
        <f t="shared" si="109"/>
        <v>28013800</v>
      </c>
      <c r="G68" s="8"/>
      <c r="H68" s="8">
        <f t="shared" si="113"/>
        <v>28013800</v>
      </c>
      <c r="I68" s="8"/>
      <c r="J68" s="8">
        <f t="shared" si="114"/>
        <v>28013800</v>
      </c>
      <c r="K68" s="8">
        <v>-28013800</v>
      </c>
      <c r="L68" s="8">
        <f t="shared" si="111"/>
        <v>0</v>
      </c>
      <c r="M68" s="8"/>
      <c r="N68" s="8">
        <f t="shared" si="117"/>
        <v>0</v>
      </c>
      <c r="O68" s="8"/>
      <c r="P68" s="8">
        <f t="shared" si="116"/>
        <v>0</v>
      </c>
      <c r="Q68" s="8"/>
      <c r="R68" s="8">
        <f t="shared" si="115"/>
        <v>0</v>
      </c>
      <c r="S68" s="8"/>
      <c r="T68" s="8">
        <f t="shared" si="118"/>
        <v>0</v>
      </c>
    </row>
    <row r="69" spans="1:20" ht="53.25" customHeight="1" x14ac:dyDescent="0.25">
      <c r="A69" s="20"/>
      <c r="B69" s="19" t="s">
        <v>192</v>
      </c>
      <c r="C69" s="21" t="s">
        <v>193</v>
      </c>
      <c r="D69" s="8"/>
      <c r="E69" s="8">
        <v>41393100</v>
      </c>
      <c r="F69" s="8">
        <f t="shared" si="109"/>
        <v>41393100</v>
      </c>
      <c r="G69" s="8"/>
      <c r="H69" s="8">
        <f t="shared" si="113"/>
        <v>41393100</v>
      </c>
      <c r="I69" s="8"/>
      <c r="J69" s="8">
        <f t="shared" si="114"/>
        <v>41393100</v>
      </c>
      <c r="K69" s="8"/>
      <c r="L69" s="8">
        <f t="shared" si="111"/>
        <v>41393100</v>
      </c>
      <c r="M69" s="8"/>
      <c r="N69" s="8">
        <f t="shared" si="117"/>
        <v>41393100</v>
      </c>
      <c r="O69" s="8"/>
      <c r="P69" s="8">
        <f t="shared" si="116"/>
        <v>41393100</v>
      </c>
      <c r="Q69" s="8"/>
      <c r="R69" s="8">
        <f t="shared" si="115"/>
        <v>41393100</v>
      </c>
      <c r="S69" s="8"/>
      <c r="T69" s="8">
        <f t="shared" si="118"/>
        <v>41393100</v>
      </c>
    </row>
    <row r="70" spans="1:20" ht="66" customHeight="1" x14ac:dyDescent="0.25">
      <c r="A70" s="20"/>
      <c r="B70" s="19" t="s">
        <v>121</v>
      </c>
      <c r="C70" s="21" t="s">
        <v>122</v>
      </c>
      <c r="D70" s="8">
        <v>13398300</v>
      </c>
      <c r="E70" s="8">
        <v>48200</v>
      </c>
      <c r="F70" s="8">
        <f t="shared" si="109"/>
        <v>13446500</v>
      </c>
      <c r="G70" s="8"/>
      <c r="H70" s="8">
        <f t="shared" si="113"/>
        <v>13446500</v>
      </c>
      <c r="I70" s="8"/>
      <c r="J70" s="8">
        <f t="shared" si="114"/>
        <v>13446500</v>
      </c>
      <c r="K70" s="8"/>
      <c r="L70" s="8">
        <f t="shared" si="111"/>
        <v>13446500</v>
      </c>
      <c r="M70" s="8"/>
      <c r="N70" s="8">
        <f t="shared" si="117"/>
        <v>13446500</v>
      </c>
      <c r="O70" s="8"/>
      <c r="P70" s="8">
        <f t="shared" si="116"/>
        <v>13446500</v>
      </c>
      <c r="Q70" s="8"/>
      <c r="R70" s="8">
        <f t="shared" si="115"/>
        <v>13446500</v>
      </c>
      <c r="S70" s="8"/>
      <c r="T70" s="8">
        <f t="shared" si="118"/>
        <v>13446500</v>
      </c>
    </row>
    <row r="71" spans="1:20" ht="99" customHeight="1" x14ac:dyDescent="0.25">
      <c r="A71" s="20"/>
      <c r="B71" s="19" t="s">
        <v>194</v>
      </c>
      <c r="C71" s="21" t="s">
        <v>195</v>
      </c>
      <c r="D71" s="8"/>
      <c r="E71" s="8">
        <v>28992100</v>
      </c>
      <c r="F71" s="8">
        <f t="shared" si="109"/>
        <v>28992100</v>
      </c>
      <c r="G71" s="8"/>
      <c r="H71" s="8">
        <f t="shared" si="113"/>
        <v>28992100</v>
      </c>
      <c r="I71" s="8"/>
      <c r="J71" s="8">
        <f t="shared" si="114"/>
        <v>28992100</v>
      </c>
      <c r="K71" s="8"/>
      <c r="L71" s="8">
        <f t="shared" si="111"/>
        <v>28992100</v>
      </c>
      <c r="M71" s="8"/>
      <c r="N71" s="8">
        <f t="shared" si="117"/>
        <v>28992100</v>
      </c>
      <c r="O71" s="8"/>
      <c r="P71" s="8">
        <f t="shared" si="116"/>
        <v>28992100</v>
      </c>
      <c r="Q71" s="8"/>
      <c r="R71" s="8">
        <f t="shared" si="115"/>
        <v>28992100</v>
      </c>
      <c r="S71" s="8"/>
      <c r="T71" s="8">
        <f t="shared" si="118"/>
        <v>28992100</v>
      </c>
    </row>
    <row r="72" spans="1:20" ht="54" customHeight="1" x14ac:dyDescent="0.25">
      <c r="A72" s="20"/>
      <c r="B72" s="19" t="s">
        <v>265</v>
      </c>
      <c r="C72" s="21" t="s">
        <v>266</v>
      </c>
      <c r="D72" s="8"/>
      <c r="E72" s="8"/>
      <c r="F72" s="8"/>
      <c r="G72" s="8"/>
      <c r="H72" s="8"/>
      <c r="I72" s="8"/>
      <c r="J72" s="8"/>
      <c r="K72" s="8">
        <v>11937200</v>
      </c>
      <c r="L72" s="8">
        <f t="shared" si="111"/>
        <v>11937200</v>
      </c>
      <c r="M72" s="8"/>
      <c r="N72" s="8">
        <f t="shared" si="117"/>
        <v>11937200</v>
      </c>
      <c r="O72" s="8"/>
      <c r="P72" s="8">
        <f t="shared" si="116"/>
        <v>11937200</v>
      </c>
      <c r="Q72" s="8"/>
      <c r="R72" s="8">
        <f t="shared" si="115"/>
        <v>11937200</v>
      </c>
      <c r="S72" s="8"/>
      <c r="T72" s="8">
        <f t="shared" si="118"/>
        <v>11937200</v>
      </c>
    </row>
    <row r="73" spans="1:20" ht="68.25" customHeight="1" x14ac:dyDescent="0.25">
      <c r="A73" s="20"/>
      <c r="B73" s="19" t="s">
        <v>123</v>
      </c>
      <c r="C73" s="21" t="s">
        <v>124</v>
      </c>
      <c r="D73" s="8">
        <v>40464800</v>
      </c>
      <c r="E73" s="8">
        <v>-19688300</v>
      </c>
      <c r="F73" s="8">
        <f t="shared" si="109"/>
        <v>20776500</v>
      </c>
      <c r="G73" s="8"/>
      <c r="H73" s="8">
        <f>F73+G73</f>
        <v>20776500</v>
      </c>
      <c r="I73" s="8"/>
      <c r="J73" s="8">
        <f t="shared" si="114"/>
        <v>20776500</v>
      </c>
      <c r="K73" s="8"/>
      <c r="L73" s="8">
        <f t="shared" si="111"/>
        <v>20776500</v>
      </c>
      <c r="M73" s="8"/>
      <c r="N73" s="8">
        <f t="shared" si="117"/>
        <v>20776500</v>
      </c>
      <c r="O73" s="8"/>
      <c r="P73" s="8">
        <f t="shared" si="116"/>
        <v>20776500</v>
      </c>
      <c r="Q73" s="8"/>
      <c r="R73" s="8">
        <f t="shared" si="115"/>
        <v>20776500</v>
      </c>
      <c r="S73" s="8"/>
      <c r="T73" s="8">
        <f t="shared" si="118"/>
        <v>20776500</v>
      </c>
    </row>
    <row r="74" spans="1:20" ht="117" customHeight="1" x14ac:dyDescent="0.25">
      <c r="A74" s="20"/>
      <c r="B74" s="19" t="s">
        <v>227</v>
      </c>
      <c r="C74" s="21" t="s">
        <v>228</v>
      </c>
      <c r="D74" s="8">
        <v>0</v>
      </c>
      <c r="E74" s="8">
        <v>262995700</v>
      </c>
      <c r="F74" s="8">
        <f t="shared" si="109"/>
        <v>262995700</v>
      </c>
      <c r="G74" s="8"/>
      <c r="H74" s="8">
        <f t="shared" ref="H74:H101" si="119">F74+G74</f>
        <v>262995700</v>
      </c>
      <c r="I74" s="8"/>
      <c r="J74" s="8">
        <f t="shared" si="114"/>
        <v>262995700</v>
      </c>
      <c r="K74" s="8"/>
      <c r="L74" s="8">
        <f t="shared" si="111"/>
        <v>262995700</v>
      </c>
      <c r="M74" s="8"/>
      <c r="N74" s="8">
        <f t="shared" si="117"/>
        <v>262995700</v>
      </c>
      <c r="O74" s="8"/>
      <c r="P74" s="8">
        <f t="shared" si="116"/>
        <v>262995700</v>
      </c>
      <c r="Q74" s="8"/>
      <c r="R74" s="8">
        <f t="shared" si="115"/>
        <v>262995700</v>
      </c>
      <c r="S74" s="8"/>
      <c r="T74" s="8">
        <f t="shared" si="118"/>
        <v>262995700</v>
      </c>
    </row>
    <row r="75" spans="1:20" ht="66" customHeight="1" x14ac:dyDescent="0.25">
      <c r="A75" s="20"/>
      <c r="B75" s="24" t="s">
        <v>229</v>
      </c>
      <c r="C75" s="21" t="s">
        <v>230</v>
      </c>
      <c r="D75" s="8">
        <v>0</v>
      </c>
      <c r="E75" s="8">
        <v>30545300</v>
      </c>
      <c r="F75" s="8">
        <f t="shared" si="109"/>
        <v>30545300</v>
      </c>
      <c r="G75" s="8"/>
      <c r="H75" s="8">
        <f t="shared" si="119"/>
        <v>30545300</v>
      </c>
      <c r="I75" s="8"/>
      <c r="J75" s="8">
        <f t="shared" si="114"/>
        <v>30545300</v>
      </c>
      <c r="K75" s="8"/>
      <c r="L75" s="8">
        <f t="shared" si="111"/>
        <v>30545300</v>
      </c>
      <c r="M75" s="8"/>
      <c r="N75" s="8">
        <f t="shared" si="117"/>
        <v>30545300</v>
      </c>
      <c r="O75" s="8"/>
      <c r="P75" s="8">
        <f t="shared" si="116"/>
        <v>30545300</v>
      </c>
      <c r="Q75" s="8"/>
      <c r="R75" s="8">
        <f t="shared" si="115"/>
        <v>30545300</v>
      </c>
      <c r="S75" s="8"/>
      <c r="T75" s="8">
        <f t="shared" si="118"/>
        <v>30545300</v>
      </c>
    </row>
    <row r="76" spans="1:20" ht="53.25" customHeight="1" x14ac:dyDescent="0.25">
      <c r="A76" s="20"/>
      <c r="B76" s="24" t="s">
        <v>267</v>
      </c>
      <c r="C76" s="21" t="s">
        <v>268</v>
      </c>
      <c r="D76" s="8"/>
      <c r="E76" s="8"/>
      <c r="F76" s="8"/>
      <c r="G76" s="8"/>
      <c r="H76" s="8"/>
      <c r="I76" s="8"/>
      <c r="J76" s="8"/>
      <c r="K76" s="8">
        <v>16076600</v>
      </c>
      <c r="L76" s="8">
        <f t="shared" si="111"/>
        <v>16076600</v>
      </c>
      <c r="M76" s="8"/>
      <c r="N76" s="8">
        <f t="shared" si="117"/>
        <v>16076600</v>
      </c>
      <c r="O76" s="8"/>
      <c r="P76" s="8">
        <f t="shared" si="116"/>
        <v>16076600</v>
      </c>
      <c r="Q76" s="8"/>
      <c r="R76" s="8">
        <f t="shared" si="115"/>
        <v>16076600</v>
      </c>
      <c r="S76" s="8"/>
      <c r="T76" s="8">
        <f t="shared" si="118"/>
        <v>16076600</v>
      </c>
    </row>
    <row r="77" spans="1:20" ht="99" hidden="1" customHeight="1" x14ac:dyDescent="0.25">
      <c r="A77" s="20"/>
      <c r="B77" s="19" t="s">
        <v>184</v>
      </c>
      <c r="C77" s="21" t="s">
        <v>183</v>
      </c>
      <c r="D77" s="8">
        <v>0</v>
      </c>
      <c r="E77" s="8">
        <v>217511000</v>
      </c>
      <c r="F77" s="8">
        <f t="shared" si="109"/>
        <v>217511000</v>
      </c>
      <c r="G77" s="8"/>
      <c r="H77" s="8">
        <f t="shared" si="119"/>
        <v>217511000</v>
      </c>
      <c r="I77" s="8"/>
      <c r="J77" s="8">
        <f t="shared" si="114"/>
        <v>217511000</v>
      </c>
      <c r="K77" s="8"/>
      <c r="L77" s="8">
        <f t="shared" si="111"/>
        <v>217511000</v>
      </c>
      <c r="M77" s="8">
        <v>-217511000</v>
      </c>
      <c r="N77" s="8">
        <f t="shared" si="117"/>
        <v>0</v>
      </c>
      <c r="O77" s="8"/>
      <c r="P77" s="8">
        <f t="shared" si="116"/>
        <v>0</v>
      </c>
      <c r="Q77" s="8"/>
      <c r="R77" s="8">
        <f t="shared" si="115"/>
        <v>0</v>
      </c>
      <c r="S77" s="8"/>
      <c r="T77" s="8">
        <f t="shared" si="118"/>
        <v>0</v>
      </c>
    </row>
    <row r="78" spans="1:20" ht="65.25" customHeight="1" x14ac:dyDescent="0.25">
      <c r="A78" s="20"/>
      <c r="B78" s="19" t="s">
        <v>306</v>
      </c>
      <c r="C78" s="21" t="s">
        <v>307</v>
      </c>
      <c r="D78" s="8"/>
      <c r="E78" s="8"/>
      <c r="F78" s="8"/>
      <c r="G78" s="8"/>
      <c r="H78" s="8"/>
      <c r="I78" s="8"/>
      <c r="J78" s="8"/>
      <c r="K78" s="8"/>
      <c r="L78" s="8"/>
      <c r="M78" s="8"/>
      <c r="N78" s="8"/>
      <c r="O78" s="8"/>
      <c r="P78" s="8"/>
      <c r="Q78" s="8">
        <v>5200000</v>
      </c>
      <c r="R78" s="8">
        <f t="shared" si="115"/>
        <v>5200000</v>
      </c>
      <c r="S78" s="8"/>
      <c r="T78" s="8">
        <f t="shared" si="118"/>
        <v>5200000</v>
      </c>
    </row>
    <row r="79" spans="1:20" ht="82.5" customHeight="1" x14ac:dyDescent="0.25">
      <c r="A79" s="20"/>
      <c r="B79" s="19" t="s">
        <v>125</v>
      </c>
      <c r="C79" s="21" t="s">
        <v>269</v>
      </c>
      <c r="D79" s="8">
        <v>5110500</v>
      </c>
      <c r="E79" s="8">
        <v>-5110500</v>
      </c>
      <c r="F79" s="8">
        <f t="shared" ref="F79:F102" si="120">D79+E79</f>
        <v>0</v>
      </c>
      <c r="G79" s="8"/>
      <c r="H79" s="8">
        <f t="shared" si="119"/>
        <v>0</v>
      </c>
      <c r="I79" s="8"/>
      <c r="J79" s="8">
        <f t="shared" si="114"/>
        <v>0</v>
      </c>
      <c r="K79" s="8">
        <v>544400</v>
      </c>
      <c r="L79" s="8">
        <f t="shared" si="111"/>
        <v>544400</v>
      </c>
      <c r="M79" s="8"/>
      <c r="N79" s="8">
        <f t="shared" si="117"/>
        <v>544400</v>
      </c>
      <c r="O79" s="8"/>
      <c r="P79" s="8">
        <f t="shared" si="116"/>
        <v>544400</v>
      </c>
      <c r="Q79" s="8"/>
      <c r="R79" s="8">
        <f t="shared" si="115"/>
        <v>544400</v>
      </c>
      <c r="S79" s="8"/>
      <c r="T79" s="8">
        <f t="shared" si="118"/>
        <v>544400</v>
      </c>
    </row>
    <row r="80" spans="1:20" ht="114.75" customHeight="1" x14ac:dyDescent="0.25">
      <c r="A80" s="20"/>
      <c r="B80" s="19" t="s">
        <v>126</v>
      </c>
      <c r="C80" s="21" t="s">
        <v>127</v>
      </c>
      <c r="D80" s="8">
        <f>111692000+300000000-300000000</f>
        <v>111692000</v>
      </c>
      <c r="E80" s="8">
        <v>205100</v>
      </c>
      <c r="F80" s="8">
        <f>D80+E80</f>
        <v>111897100</v>
      </c>
      <c r="G80" s="8"/>
      <c r="H80" s="8">
        <f t="shared" si="119"/>
        <v>111897100</v>
      </c>
      <c r="I80" s="8"/>
      <c r="J80" s="8">
        <f t="shared" si="114"/>
        <v>111897100</v>
      </c>
      <c r="K80" s="8"/>
      <c r="L80" s="8">
        <f t="shared" si="111"/>
        <v>111897100</v>
      </c>
      <c r="M80" s="8"/>
      <c r="N80" s="8">
        <f t="shared" si="117"/>
        <v>111897100</v>
      </c>
      <c r="O80" s="8"/>
      <c r="P80" s="8">
        <f t="shared" si="116"/>
        <v>111897100</v>
      </c>
      <c r="Q80" s="8"/>
      <c r="R80" s="8">
        <f t="shared" si="115"/>
        <v>111897100</v>
      </c>
      <c r="S80" s="8"/>
      <c r="T80" s="8">
        <f t="shared" si="118"/>
        <v>111897100</v>
      </c>
    </row>
    <row r="81" spans="1:20" ht="116.25" customHeight="1" x14ac:dyDescent="0.25">
      <c r="A81" s="20"/>
      <c r="B81" s="19" t="s">
        <v>196</v>
      </c>
      <c r="C81" s="21" t="s">
        <v>244</v>
      </c>
      <c r="D81" s="8"/>
      <c r="E81" s="8">
        <v>6177400</v>
      </c>
      <c r="F81" s="8">
        <f t="shared" si="120"/>
        <v>6177400</v>
      </c>
      <c r="G81" s="8"/>
      <c r="H81" s="8">
        <f t="shared" si="119"/>
        <v>6177400</v>
      </c>
      <c r="I81" s="8"/>
      <c r="J81" s="8">
        <f t="shared" si="114"/>
        <v>6177400</v>
      </c>
      <c r="K81" s="8"/>
      <c r="L81" s="8">
        <f t="shared" si="111"/>
        <v>6177400</v>
      </c>
      <c r="M81" s="8"/>
      <c r="N81" s="8">
        <f t="shared" si="117"/>
        <v>6177400</v>
      </c>
      <c r="O81" s="8"/>
      <c r="P81" s="8">
        <f t="shared" si="116"/>
        <v>6177400</v>
      </c>
      <c r="Q81" s="8"/>
      <c r="R81" s="8">
        <f t="shared" si="115"/>
        <v>6177400</v>
      </c>
      <c r="S81" s="8"/>
      <c r="T81" s="8">
        <f t="shared" si="118"/>
        <v>6177400</v>
      </c>
    </row>
    <row r="82" spans="1:20" ht="83.25" customHeight="1" x14ac:dyDescent="0.25">
      <c r="A82" s="20"/>
      <c r="B82" s="19" t="s">
        <v>168</v>
      </c>
      <c r="C82" s="21" t="s">
        <v>169</v>
      </c>
      <c r="D82" s="9">
        <v>12070400</v>
      </c>
      <c r="E82" s="9">
        <v>-380000</v>
      </c>
      <c r="F82" s="9">
        <f t="shared" si="120"/>
        <v>11690400</v>
      </c>
      <c r="G82" s="9"/>
      <c r="H82" s="9">
        <f t="shared" si="119"/>
        <v>11690400</v>
      </c>
      <c r="I82" s="9"/>
      <c r="J82" s="9">
        <f t="shared" si="114"/>
        <v>11690400</v>
      </c>
      <c r="K82" s="9"/>
      <c r="L82" s="8">
        <f t="shared" si="111"/>
        <v>11690400</v>
      </c>
      <c r="M82" s="9"/>
      <c r="N82" s="8">
        <f t="shared" si="117"/>
        <v>11690400</v>
      </c>
      <c r="O82" s="8"/>
      <c r="P82" s="8">
        <f t="shared" si="116"/>
        <v>11690400</v>
      </c>
      <c r="Q82" s="8"/>
      <c r="R82" s="8">
        <f t="shared" si="115"/>
        <v>11690400</v>
      </c>
      <c r="S82" s="8"/>
      <c r="T82" s="8">
        <f t="shared" si="118"/>
        <v>11690400</v>
      </c>
    </row>
    <row r="83" spans="1:20" ht="100.5" customHeight="1" x14ac:dyDescent="0.25">
      <c r="A83" s="20"/>
      <c r="B83" s="19" t="s">
        <v>128</v>
      </c>
      <c r="C83" s="21" t="s">
        <v>129</v>
      </c>
      <c r="D83" s="8">
        <v>7882400</v>
      </c>
      <c r="E83" s="8"/>
      <c r="F83" s="8">
        <f t="shared" si="120"/>
        <v>7882400</v>
      </c>
      <c r="G83" s="8"/>
      <c r="H83" s="8">
        <f t="shared" si="119"/>
        <v>7882400</v>
      </c>
      <c r="I83" s="8"/>
      <c r="J83" s="8">
        <f t="shared" si="114"/>
        <v>7882400</v>
      </c>
      <c r="K83" s="8"/>
      <c r="L83" s="8">
        <f t="shared" si="111"/>
        <v>7882400</v>
      </c>
      <c r="M83" s="8"/>
      <c r="N83" s="8">
        <f t="shared" si="117"/>
        <v>7882400</v>
      </c>
      <c r="O83" s="8"/>
      <c r="P83" s="8">
        <f t="shared" si="116"/>
        <v>7882400</v>
      </c>
      <c r="Q83" s="8"/>
      <c r="R83" s="8">
        <f t="shared" si="115"/>
        <v>7882400</v>
      </c>
      <c r="S83" s="8"/>
      <c r="T83" s="8">
        <f t="shared" si="118"/>
        <v>7882400</v>
      </c>
    </row>
    <row r="84" spans="1:20" ht="84" customHeight="1" x14ac:dyDescent="0.25">
      <c r="A84" s="20"/>
      <c r="B84" s="19" t="s">
        <v>130</v>
      </c>
      <c r="C84" s="21" t="s">
        <v>131</v>
      </c>
      <c r="D84" s="8">
        <v>3321900</v>
      </c>
      <c r="E84" s="8"/>
      <c r="F84" s="8">
        <f t="shared" si="120"/>
        <v>3321900</v>
      </c>
      <c r="G84" s="8"/>
      <c r="H84" s="8">
        <f t="shared" si="119"/>
        <v>3321900</v>
      </c>
      <c r="I84" s="8"/>
      <c r="J84" s="8">
        <f t="shared" si="114"/>
        <v>3321900</v>
      </c>
      <c r="K84" s="8"/>
      <c r="L84" s="8">
        <f t="shared" si="111"/>
        <v>3321900</v>
      </c>
      <c r="M84" s="8"/>
      <c r="N84" s="8">
        <f t="shared" si="117"/>
        <v>3321900</v>
      </c>
      <c r="O84" s="8"/>
      <c r="P84" s="8">
        <f t="shared" si="116"/>
        <v>3321900</v>
      </c>
      <c r="Q84" s="8"/>
      <c r="R84" s="8">
        <f t="shared" si="115"/>
        <v>3321900</v>
      </c>
      <c r="S84" s="8"/>
      <c r="T84" s="8">
        <f t="shared" si="118"/>
        <v>3321900</v>
      </c>
    </row>
    <row r="85" spans="1:20" ht="85.5" customHeight="1" x14ac:dyDescent="0.25">
      <c r="A85" s="20"/>
      <c r="B85" s="19" t="s">
        <v>154</v>
      </c>
      <c r="C85" s="21" t="s">
        <v>181</v>
      </c>
      <c r="D85" s="8">
        <v>20519700</v>
      </c>
      <c r="E85" s="8"/>
      <c r="F85" s="8">
        <f t="shared" si="120"/>
        <v>20519700</v>
      </c>
      <c r="G85" s="8"/>
      <c r="H85" s="8">
        <f t="shared" si="119"/>
        <v>20519700</v>
      </c>
      <c r="I85" s="8"/>
      <c r="J85" s="8">
        <f t="shared" si="114"/>
        <v>20519700</v>
      </c>
      <c r="K85" s="8"/>
      <c r="L85" s="8">
        <f t="shared" si="111"/>
        <v>20519700</v>
      </c>
      <c r="M85" s="8"/>
      <c r="N85" s="8">
        <f t="shared" si="117"/>
        <v>20519700</v>
      </c>
      <c r="O85" s="8"/>
      <c r="P85" s="8">
        <f t="shared" si="116"/>
        <v>20519700</v>
      </c>
      <c r="Q85" s="8"/>
      <c r="R85" s="8">
        <f t="shared" si="115"/>
        <v>20519700</v>
      </c>
      <c r="S85" s="8"/>
      <c r="T85" s="8">
        <f t="shared" si="118"/>
        <v>20519700</v>
      </c>
    </row>
    <row r="86" spans="1:20" ht="54.75" customHeight="1" x14ac:dyDescent="0.25">
      <c r="A86" s="20"/>
      <c r="B86" s="19" t="s">
        <v>170</v>
      </c>
      <c r="C86" s="21" t="s">
        <v>171</v>
      </c>
      <c r="D86" s="8">
        <v>39702600</v>
      </c>
      <c r="E86" s="8"/>
      <c r="F86" s="8">
        <f t="shared" si="120"/>
        <v>39702600</v>
      </c>
      <c r="G86" s="8"/>
      <c r="H86" s="8">
        <f t="shared" si="119"/>
        <v>39702600</v>
      </c>
      <c r="I86" s="8"/>
      <c r="J86" s="8">
        <f t="shared" si="114"/>
        <v>39702600</v>
      </c>
      <c r="K86" s="8"/>
      <c r="L86" s="8">
        <f t="shared" si="111"/>
        <v>39702600</v>
      </c>
      <c r="M86" s="8"/>
      <c r="N86" s="8">
        <f t="shared" si="117"/>
        <v>39702600</v>
      </c>
      <c r="O86" s="8"/>
      <c r="P86" s="8">
        <f t="shared" si="116"/>
        <v>39702600</v>
      </c>
      <c r="Q86" s="8"/>
      <c r="R86" s="8">
        <f t="shared" si="115"/>
        <v>39702600</v>
      </c>
      <c r="S86" s="8"/>
      <c r="T86" s="8">
        <f t="shared" si="118"/>
        <v>39702600</v>
      </c>
    </row>
    <row r="87" spans="1:20" ht="68.25" customHeight="1" x14ac:dyDescent="0.25">
      <c r="A87" s="20"/>
      <c r="B87" s="19" t="s">
        <v>94</v>
      </c>
      <c r="C87" s="21" t="s">
        <v>95</v>
      </c>
      <c r="D87" s="8">
        <v>1612800</v>
      </c>
      <c r="E87" s="8"/>
      <c r="F87" s="8">
        <f t="shared" si="120"/>
        <v>1612800</v>
      </c>
      <c r="G87" s="8"/>
      <c r="H87" s="8">
        <f t="shared" si="119"/>
        <v>1612800</v>
      </c>
      <c r="I87" s="8"/>
      <c r="J87" s="8">
        <f t="shared" si="114"/>
        <v>1612800</v>
      </c>
      <c r="K87" s="8"/>
      <c r="L87" s="8">
        <f t="shared" si="111"/>
        <v>1612800</v>
      </c>
      <c r="M87" s="8"/>
      <c r="N87" s="8">
        <f t="shared" si="117"/>
        <v>1612800</v>
      </c>
      <c r="O87" s="8"/>
      <c r="P87" s="8">
        <f t="shared" si="116"/>
        <v>1612800</v>
      </c>
      <c r="Q87" s="8"/>
      <c r="R87" s="8">
        <f t="shared" si="115"/>
        <v>1612800</v>
      </c>
      <c r="S87" s="8"/>
      <c r="T87" s="8">
        <f t="shared" si="118"/>
        <v>1612800</v>
      </c>
    </row>
    <row r="88" spans="1:20" ht="68.25" customHeight="1" x14ac:dyDescent="0.25">
      <c r="A88" s="20"/>
      <c r="B88" s="19" t="s">
        <v>132</v>
      </c>
      <c r="C88" s="21" t="s">
        <v>133</v>
      </c>
      <c r="D88" s="8">
        <v>11076300</v>
      </c>
      <c r="E88" s="8"/>
      <c r="F88" s="8">
        <f t="shared" si="120"/>
        <v>11076300</v>
      </c>
      <c r="G88" s="8"/>
      <c r="H88" s="8">
        <f t="shared" si="119"/>
        <v>11076300</v>
      </c>
      <c r="I88" s="8"/>
      <c r="J88" s="8">
        <f t="shared" si="114"/>
        <v>11076300</v>
      </c>
      <c r="K88" s="8"/>
      <c r="L88" s="8">
        <f t="shared" si="111"/>
        <v>11076300</v>
      </c>
      <c r="M88" s="8"/>
      <c r="N88" s="8">
        <f t="shared" si="117"/>
        <v>11076300</v>
      </c>
      <c r="O88" s="8"/>
      <c r="P88" s="8">
        <f t="shared" si="116"/>
        <v>11076300</v>
      </c>
      <c r="Q88" s="8"/>
      <c r="R88" s="8">
        <f t="shared" si="115"/>
        <v>11076300</v>
      </c>
      <c r="S88" s="8"/>
      <c r="T88" s="8">
        <f t="shared" si="118"/>
        <v>11076300</v>
      </c>
    </row>
    <row r="89" spans="1:20" ht="35.25" customHeight="1" x14ac:dyDescent="0.25">
      <c r="A89" s="20"/>
      <c r="B89" s="19" t="s">
        <v>153</v>
      </c>
      <c r="C89" s="21" t="s">
        <v>156</v>
      </c>
      <c r="D89" s="8">
        <v>8602100</v>
      </c>
      <c r="E89" s="8">
        <v>25879000</v>
      </c>
      <c r="F89" s="8">
        <f t="shared" si="120"/>
        <v>34481100</v>
      </c>
      <c r="G89" s="8"/>
      <c r="H89" s="8">
        <f t="shared" si="119"/>
        <v>34481100</v>
      </c>
      <c r="I89" s="8"/>
      <c r="J89" s="8">
        <f t="shared" si="114"/>
        <v>34481100</v>
      </c>
      <c r="K89" s="8"/>
      <c r="L89" s="8">
        <f t="shared" si="111"/>
        <v>34481100</v>
      </c>
      <c r="M89" s="8"/>
      <c r="N89" s="8">
        <f t="shared" si="117"/>
        <v>34481100</v>
      </c>
      <c r="O89" s="8"/>
      <c r="P89" s="8">
        <f t="shared" si="116"/>
        <v>34481100</v>
      </c>
      <c r="Q89" s="8"/>
      <c r="R89" s="8">
        <f t="shared" si="115"/>
        <v>34481100</v>
      </c>
      <c r="S89" s="8"/>
      <c r="T89" s="8">
        <f t="shared" si="118"/>
        <v>34481100</v>
      </c>
    </row>
    <row r="90" spans="1:20" ht="87.75" customHeight="1" x14ac:dyDescent="0.25">
      <c r="A90" s="20"/>
      <c r="B90" s="19" t="s">
        <v>155</v>
      </c>
      <c r="C90" s="21" t="s">
        <v>245</v>
      </c>
      <c r="D90" s="8">
        <v>195759500</v>
      </c>
      <c r="E90" s="8"/>
      <c r="F90" s="8">
        <f t="shared" si="120"/>
        <v>195759500</v>
      </c>
      <c r="G90" s="8"/>
      <c r="H90" s="8">
        <f t="shared" si="119"/>
        <v>195759500</v>
      </c>
      <c r="I90" s="8"/>
      <c r="J90" s="8">
        <f t="shared" si="114"/>
        <v>195759500</v>
      </c>
      <c r="K90" s="8"/>
      <c r="L90" s="8">
        <f t="shared" si="111"/>
        <v>195759500</v>
      </c>
      <c r="M90" s="8"/>
      <c r="N90" s="8">
        <f t="shared" si="117"/>
        <v>195759500</v>
      </c>
      <c r="O90" s="8"/>
      <c r="P90" s="8">
        <f t="shared" si="116"/>
        <v>195759500</v>
      </c>
      <c r="Q90" s="8"/>
      <c r="R90" s="8">
        <f t="shared" si="115"/>
        <v>195759500</v>
      </c>
      <c r="S90" s="8"/>
      <c r="T90" s="8">
        <f t="shared" si="118"/>
        <v>195759500</v>
      </c>
    </row>
    <row r="91" spans="1:20" ht="114" customHeight="1" x14ac:dyDescent="0.25">
      <c r="A91" s="20"/>
      <c r="B91" s="19" t="s">
        <v>109</v>
      </c>
      <c r="C91" s="21" t="s">
        <v>110</v>
      </c>
      <c r="D91" s="8">
        <v>81188800</v>
      </c>
      <c r="E91" s="8">
        <v>217567100</v>
      </c>
      <c r="F91" s="8">
        <f t="shared" si="120"/>
        <v>298755900</v>
      </c>
      <c r="G91" s="8"/>
      <c r="H91" s="8">
        <f t="shared" si="119"/>
        <v>298755900</v>
      </c>
      <c r="I91" s="8"/>
      <c r="J91" s="8">
        <f t="shared" si="114"/>
        <v>298755900</v>
      </c>
      <c r="K91" s="8"/>
      <c r="L91" s="8">
        <f t="shared" si="111"/>
        <v>298755900</v>
      </c>
      <c r="M91" s="8"/>
      <c r="N91" s="8">
        <f t="shared" si="117"/>
        <v>298755900</v>
      </c>
      <c r="O91" s="8"/>
      <c r="P91" s="8">
        <f t="shared" si="116"/>
        <v>298755900</v>
      </c>
      <c r="Q91" s="8">
        <v>8658600</v>
      </c>
      <c r="R91" s="8">
        <f t="shared" si="115"/>
        <v>307414500</v>
      </c>
      <c r="S91" s="8">
        <v>6049800</v>
      </c>
      <c r="T91" s="8">
        <f t="shared" si="118"/>
        <v>313464300</v>
      </c>
    </row>
    <row r="92" spans="1:20" ht="134.25" customHeight="1" x14ac:dyDescent="0.25">
      <c r="A92" s="20"/>
      <c r="B92" s="19" t="s">
        <v>197</v>
      </c>
      <c r="C92" s="21" t="s">
        <v>246</v>
      </c>
      <c r="D92" s="8"/>
      <c r="E92" s="8">
        <v>1897800</v>
      </c>
      <c r="F92" s="8">
        <f t="shared" si="120"/>
        <v>1897800</v>
      </c>
      <c r="G92" s="8"/>
      <c r="H92" s="8">
        <f t="shared" si="119"/>
        <v>1897800</v>
      </c>
      <c r="I92" s="8"/>
      <c r="J92" s="8">
        <f t="shared" si="114"/>
        <v>1897800</v>
      </c>
      <c r="K92" s="8"/>
      <c r="L92" s="8">
        <f t="shared" si="111"/>
        <v>1897800</v>
      </c>
      <c r="M92" s="8"/>
      <c r="N92" s="8">
        <f t="shared" si="117"/>
        <v>1897800</v>
      </c>
      <c r="O92" s="8"/>
      <c r="P92" s="8">
        <f t="shared" si="116"/>
        <v>1897800</v>
      </c>
      <c r="Q92" s="8"/>
      <c r="R92" s="8">
        <f t="shared" si="115"/>
        <v>1897800</v>
      </c>
      <c r="S92" s="8"/>
      <c r="T92" s="8">
        <f t="shared" si="118"/>
        <v>1897800</v>
      </c>
    </row>
    <row r="93" spans="1:20" ht="85.5" customHeight="1" x14ac:dyDescent="0.25">
      <c r="A93" s="20"/>
      <c r="B93" s="19" t="s">
        <v>77</v>
      </c>
      <c r="C93" s="21" t="s">
        <v>78</v>
      </c>
      <c r="D93" s="8">
        <v>86407900</v>
      </c>
      <c r="E93" s="8">
        <v>-7955400</v>
      </c>
      <c r="F93" s="8">
        <f t="shared" si="120"/>
        <v>78452500</v>
      </c>
      <c r="G93" s="8"/>
      <c r="H93" s="8">
        <f t="shared" si="119"/>
        <v>78452500</v>
      </c>
      <c r="I93" s="8"/>
      <c r="J93" s="8">
        <f t="shared" si="114"/>
        <v>78452500</v>
      </c>
      <c r="K93" s="8"/>
      <c r="L93" s="8">
        <f t="shared" si="111"/>
        <v>78452500</v>
      </c>
      <c r="M93" s="8"/>
      <c r="N93" s="8">
        <f t="shared" si="117"/>
        <v>78452500</v>
      </c>
      <c r="O93" s="8"/>
      <c r="P93" s="8">
        <f t="shared" si="116"/>
        <v>78452500</v>
      </c>
      <c r="Q93" s="8"/>
      <c r="R93" s="8">
        <f t="shared" si="115"/>
        <v>78452500</v>
      </c>
      <c r="S93" s="8"/>
      <c r="T93" s="8">
        <f t="shared" si="118"/>
        <v>78452500</v>
      </c>
    </row>
    <row r="94" spans="1:20" ht="55.5" customHeight="1" x14ac:dyDescent="0.25">
      <c r="A94" s="20"/>
      <c r="B94" s="19" t="s">
        <v>79</v>
      </c>
      <c r="C94" s="21" t="s">
        <v>80</v>
      </c>
      <c r="D94" s="8">
        <v>148061800</v>
      </c>
      <c r="E94" s="8"/>
      <c r="F94" s="8">
        <f t="shared" si="120"/>
        <v>148061800</v>
      </c>
      <c r="G94" s="8"/>
      <c r="H94" s="8">
        <f t="shared" si="119"/>
        <v>148061800</v>
      </c>
      <c r="I94" s="8"/>
      <c r="J94" s="8">
        <f t="shared" si="114"/>
        <v>148061800</v>
      </c>
      <c r="K94" s="8"/>
      <c r="L94" s="8">
        <f t="shared" si="111"/>
        <v>148061800</v>
      </c>
      <c r="M94" s="8"/>
      <c r="N94" s="8">
        <f t="shared" si="117"/>
        <v>148061800</v>
      </c>
      <c r="O94" s="8"/>
      <c r="P94" s="8">
        <f t="shared" si="116"/>
        <v>148061800</v>
      </c>
      <c r="Q94" s="8"/>
      <c r="R94" s="8">
        <f t="shared" si="115"/>
        <v>148061800</v>
      </c>
      <c r="S94" s="8"/>
      <c r="T94" s="8">
        <f t="shared" si="118"/>
        <v>148061800</v>
      </c>
    </row>
    <row r="95" spans="1:20" ht="88.5" customHeight="1" x14ac:dyDescent="0.25">
      <c r="A95" s="20"/>
      <c r="B95" s="19" t="s">
        <v>82</v>
      </c>
      <c r="C95" s="21" t="s">
        <v>81</v>
      </c>
      <c r="D95" s="8">
        <v>138414300</v>
      </c>
      <c r="E95" s="8">
        <v>-4454600</v>
      </c>
      <c r="F95" s="8">
        <f t="shared" si="120"/>
        <v>133959700</v>
      </c>
      <c r="G95" s="8"/>
      <c r="H95" s="8">
        <f t="shared" si="119"/>
        <v>133959700</v>
      </c>
      <c r="I95" s="8"/>
      <c r="J95" s="8">
        <f t="shared" si="114"/>
        <v>133959700</v>
      </c>
      <c r="K95" s="8"/>
      <c r="L95" s="8">
        <f t="shared" si="111"/>
        <v>133959700</v>
      </c>
      <c r="M95" s="8"/>
      <c r="N95" s="8">
        <f t="shared" si="117"/>
        <v>133959700</v>
      </c>
      <c r="O95" s="8"/>
      <c r="P95" s="8">
        <f t="shared" si="116"/>
        <v>133959700</v>
      </c>
      <c r="Q95" s="8"/>
      <c r="R95" s="8">
        <f t="shared" si="115"/>
        <v>133959700</v>
      </c>
      <c r="S95" s="8"/>
      <c r="T95" s="8">
        <f t="shared" si="118"/>
        <v>133959700</v>
      </c>
    </row>
    <row r="96" spans="1:20" ht="57.75" customHeight="1" x14ac:dyDescent="0.25">
      <c r="A96" s="20"/>
      <c r="B96" s="19" t="s">
        <v>216</v>
      </c>
      <c r="C96" s="21" t="s">
        <v>215</v>
      </c>
      <c r="D96" s="8"/>
      <c r="E96" s="8">
        <v>517945500</v>
      </c>
      <c r="F96" s="8">
        <f t="shared" si="120"/>
        <v>517945500</v>
      </c>
      <c r="G96" s="8"/>
      <c r="H96" s="8">
        <f t="shared" si="119"/>
        <v>517945500</v>
      </c>
      <c r="I96" s="8"/>
      <c r="J96" s="8">
        <f t="shared" si="114"/>
        <v>517945500</v>
      </c>
      <c r="K96" s="8"/>
      <c r="L96" s="8">
        <f t="shared" si="111"/>
        <v>517945500</v>
      </c>
      <c r="M96" s="8"/>
      <c r="N96" s="8">
        <f t="shared" si="117"/>
        <v>517945500</v>
      </c>
      <c r="O96" s="8"/>
      <c r="P96" s="8">
        <f t="shared" si="116"/>
        <v>517945500</v>
      </c>
      <c r="Q96" s="8"/>
      <c r="R96" s="8">
        <f t="shared" si="115"/>
        <v>517945500</v>
      </c>
      <c r="S96" s="8"/>
      <c r="T96" s="8">
        <f t="shared" si="118"/>
        <v>517945500</v>
      </c>
    </row>
    <row r="97" spans="1:20" ht="50.25" hidden="1" customHeight="1" x14ac:dyDescent="0.25">
      <c r="A97" s="20"/>
      <c r="B97" s="19" t="s">
        <v>217</v>
      </c>
      <c r="C97" s="21" t="s">
        <v>218</v>
      </c>
      <c r="D97" s="8">
        <v>217511000</v>
      </c>
      <c r="E97" s="8">
        <v>-217511000</v>
      </c>
      <c r="F97" s="8">
        <f t="shared" si="120"/>
        <v>0</v>
      </c>
      <c r="G97" s="8"/>
      <c r="H97" s="8">
        <f t="shared" si="119"/>
        <v>0</v>
      </c>
      <c r="I97" s="8"/>
      <c r="J97" s="8">
        <f t="shared" si="114"/>
        <v>0</v>
      </c>
      <c r="K97" s="8"/>
      <c r="L97" s="8">
        <f t="shared" si="111"/>
        <v>0</v>
      </c>
      <c r="M97" s="8"/>
      <c r="N97" s="8">
        <f t="shared" si="117"/>
        <v>0</v>
      </c>
      <c r="O97" s="8"/>
      <c r="P97" s="8">
        <f t="shared" si="116"/>
        <v>0</v>
      </c>
      <c r="Q97" s="8"/>
      <c r="R97" s="8">
        <f t="shared" si="115"/>
        <v>0</v>
      </c>
      <c r="S97" s="8"/>
      <c r="T97" s="8">
        <f t="shared" si="118"/>
        <v>0</v>
      </c>
    </row>
    <row r="98" spans="1:20" ht="52.5" customHeight="1" x14ac:dyDescent="0.25">
      <c r="A98" s="20"/>
      <c r="B98" s="19" t="s">
        <v>83</v>
      </c>
      <c r="C98" s="21" t="s">
        <v>247</v>
      </c>
      <c r="D98" s="8">
        <f>6655200+586100</f>
        <v>7241300</v>
      </c>
      <c r="E98" s="8"/>
      <c r="F98" s="8">
        <f t="shared" si="120"/>
        <v>7241300</v>
      </c>
      <c r="G98" s="8"/>
      <c r="H98" s="8">
        <f t="shared" si="119"/>
        <v>7241300</v>
      </c>
      <c r="I98" s="8"/>
      <c r="J98" s="8">
        <f t="shared" si="114"/>
        <v>7241300</v>
      </c>
      <c r="K98" s="8"/>
      <c r="L98" s="8">
        <f t="shared" si="111"/>
        <v>7241300</v>
      </c>
      <c r="M98" s="8"/>
      <c r="N98" s="8">
        <f t="shared" si="117"/>
        <v>7241300</v>
      </c>
      <c r="O98" s="8"/>
      <c r="P98" s="8">
        <f t="shared" si="116"/>
        <v>7241300</v>
      </c>
      <c r="Q98" s="8"/>
      <c r="R98" s="8">
        <f t="shared" si="115"/>
        <v>7241300</v>
      </c>
      <c r="S98" s="8"/>
      <c r="T98" s="8">
        <f t="shared" si="118"/>
        <v>7241300</v>
      </c>
    </row>
    <row r="99" spans="1:20" ht="68.25" customHeight="1" x14ac:dyDescent="0.25">
      <c r="A99" s="20"/>
      <c r="B99" s="19" t="s">
        <v>84</v>
      </c>
      <c r="C99" s="21" t="s">
        <v>85</v>
      </c>
      <c r="D99" s="8">
        <v>2737000</v>
      </c>
      <c r="E99" s="8">
        <v>41665000</v>
      </c>
      <c r="F99" s="8">
        <f t="shared" si="120"/>
        <v>44402000</v>
      </c>
      <c r="G99" s="8"/>
      <c r="H99" s="8">
        <f t="shared" si="119"/>
        <v>44402000</v>
      </c>
      <c r="I99" s="8"/>
      <c r="J99" s="8">
        <f t="shared" si="114"/>
        <v>44402000</v>
      </c>
      <c r="K99" s="8"/>
      <c r="L99" s="8">
        <f t="shared" si="111"/>
        <v>44402000</v>
      </c>
      <c r="M99" s="8"/>
      <c r="N99" s="8">
        <f t="shared" si="117"/>
        <v>44402000</v>
      </c>
      <c r="O99" s="8"/>
      <c r="P99" s="8">
        <f t="shared" si="116"/>
        <v>44402000</v>
      </c>
      <c r="Q99" s="8"/>
      <c r="R99" s="8">
        <f t="shared" si="115"/>
        <v>44402000</v>
      </c>
      <c r="S99" s="8"/>
      <c r="T99" s="8">
        <f t="shared" si="118"/>
        <v>44402000</v>
      </c>
    </row>
    <row r="100" spans="1:20" ht="89.25" customHeight="1" x14ac:dyDescent="0.25">
      <c r="A100" s="20"/>
      <c r="B100" s="19" t="s">
        <v>111</v>
      </c>
      <c r="C100" s="21" t="s">
        <v>112</v>
      </c>
      <c r="D100" s="8">
        <v>279979600</v>
      </c>
      <c r="E100" s="8">
        <v>-279979600</v>
      </c>
      <c r="F100" s="8">
        <f t="shared" si="120"/>
        <v>0</v>
      </c>
      <c r="G100" s="8">
        <v>300000000</v>
      </c>
      <c r="H100" s="8">
        <f t="shared" si="119"/>
        <v>300000000</v>
      </c>
      <c r="I100" s="8"/>
      <c r="J100" s="8">
        <f t="shared" si="114"/>
        <v>300000000</v>
      </c>
      <c r="K100" s="8"/>
      <c r="L100" s="8">
        <f t="shared" si="111"/>
        <v>300000000</v>
      </c>
      <c r="M100" s="8"/>
      <c r="N100" s="8">
        <f t="shared" si="117"/>
        <v>300000000</v>
      </c>
      <c r="O100" s="8"/>
      <c r="P100" s="8">
        <f t="shared" si="116"/>
        <v>300000000</v>
      </c>
      <c r="Q100" s="8"/>
      <c r="R100" s="8">
        <f t="shared" si="115"/>
        <v>300000000</v>
      </c>
      <c r="S100" s="8"/>
      <c r="T100" s="8">
        <f t="shared" si="118"/>
        <v>300000000</v>
      </c>
    </row>
    <row r="101" spans="1:20" ht="68.25" hidden="1" customHeight="1" x14ac:dyDescent="0.25">
      <c r="A101" s="20"/>
      <c r="B101" s="19" t="s">
        <v>86</v>
      </c>
      <c r="C101" s="21" t="s">
        <v>87</v>
      </c>
      <c r="D101" s="8">
        <f>14854200+64436200</f>
        <v>79290400</v>
      </c>
      <c r="E101" s="8">
        <v>-14854200</v>
      </c>
      <c r="F101" s="8">
        <f t="shared" si="120"/>
        <v>64436200</v>
      </c>
      <c r="G101" s="8"/>
      <c r="H101" s="8">
        <f t="shared" si="119"/>
        <v>64436200</v>
      </c>
      <c r="I101" s="8">
        <v>-64436200</v>
      </c>
      <c r="J101" s="8">
        <f t="shared" si="114"/>
        <v>0</v>
      </c>
      <c r="K101" s="8"/>
      <c r="L101" s="8">
        <f t="shared" si="111"/>
        <v>0</v>
      </c>
      <c r="M101" s="8"/>
      <c r="N101" s="8">
        <f t="shared" si="117"/>
        <v>0</v>
      </c>
      <c r="O101" s="8"/>
      <c r="P101" s="8">
        <f t="shared" si="116"/>
        <v>0</v>
      </c>
      <c r="Q101" s="8"/>
      <c r="R101" s="8">
        <f t="shared" si="115"/>
        <v>0</v>
      </c>
      <c r="S101" s="8"/>
      <c r="T101" s="8">
        <f t="shared" si="118"/>
        <v>0</v>
      </c>
    </row>
    <row r="102" spans="1:20" ht="106.5" customHeight="1" x14ac:dyDescent="0.25">
      <c r="A102" s="20"/>
      <c r="B102" s="19" t="s">
        <v>212</v>
      </c>
      <c r="C102" s="21" t="s">
        <v>248</v>
      </c>
      <c r="D102" s="8"/>
      <c r="E102" s="8">
        <f>279979600+14854200</f>
        <v>294833800</v>
      </c>
      <c r="F102" s="8">
        <f t="shared" si="120"/>
        <v>294833800</v>
      </c>
      <c r="G102" s="8"/>
      <c r="H102" s="8">
        <f>F102+G102</f>
        <v>294833800</v>
      </c>
      <c r="I102" s="8"/>
      <c r="J102" s="8">
        <f t="shared" si="114"/>
        <v>294833800</v>
      </c>
      <c r="K102" s="8"/>
      <c r="L102" s="8">
        <f t="shared" si="111"/>
        <v>294833800</v>
      </c>
      <c r="M102" s="8"/>
      <c r="N102" s="8">
        <f t="shared" si="117"/>
        <v>294833800</v>
      </c>
      <c r="O102" s="8"/>
      <c r="P102" s="8">
        <f t="shared" si="116"/>
        <v>294833800</v>
      </c>
      <c r="Q102" s="8"/>
      <c r="R102" s="8">
        <f t="shared" si="115"/>
        <v>294833800</v>
      </c>
      <c r="S102" s="8"/>
      <c r="T102" s="8">
        <f t="shared" si="118"/>
        <v>294833800</v>
      </c>
    </row>
    <row r="103" spans="1:20" ht="33.75" customHeight="1" x14ac:dyDescent="0.25">
      <c r="A103" s="20"/>
      <c r="B103" s="16" t="s">
        <v>103</v>
      </c>
      <c r="C103" s="16" t="s">
        <v>69</v>
      </c>
      <c r="D103" s="3">
        <f>SUM(D104:D125)</f>
        <v>2946532700</v>
      </c>
      <c r="E103" s="3">
        <f t="shared" ref="E103" si="121">SUM(E104:E125)</f>
        <v>41694400</v>
      </c>
      <c r="F103" s="3">
        <f>SUM(F104:F125)</f>
        <v>2988227100</v>
      </c>
      <c r="G103" s="3">
        <f t="shared" ref="G103" si="122">SUM(G104:G125)</f>
        <v>176894300</v>
      </c>
      <c r="H103" s="3">
        <f>SUM(H104:H125)</f>
        <v>3165121400</v>
      </c>
      <c r="I103" s="3">
        <f t="shared" ref="I103:M103" si="123">SUM(I104:I125)</f>
        <v>0</v>
      </c>
      <c r="J103" s="3">
        <f t="shared" si="123"/>
        <v>3165121400</v>
      </c>
      <c r="K103" s="3">
        <f t="shared" si="123"/>
        <v>3158485</v>
      </c>
      <c r="L103" s="3">
        <f t="shared" si="123"/>
        <v>3168279885</v>
      </c>
      <c r="M103" s="3">
        <f t="shared" si="123"/>
        <v>0</v>
      </c>
      <c r="N103" s="3">
        <f>SUM(N104:N125)</f>
        <v>3168279885</v>
      </c>
      <c r="O103" s="3">
        <f>SUM(O104:O125)</f>
        <v>0</v>
      </c>
      <c r="P103" s="3">
        <f>SUM(P104:P125)</f>
        <v>3168279885</v>
      </c>
      <c r="Q103" s="3">
        <f t="shared" ref="Q103" si="124">SUM(Q104:Q125)</f>
        <v>-80200500</v>
      </c>
      <c r="R103" s="3">
        <f>SUM(R104:R125)</f>
        <v>3088079385</v>
      </c>
      <c r="S103" s="3">
        <f t="shared" ref="S103:T103" si="125">SUM(S104:S125)</f>
        <v>-27342096</v>
      </c>
      <c r="T103" s="3">
        <f t="shared" si="125"/>
        <v>3060737289</v>
      </c>
    </row>
    <row r="104" spans="1:20" ht="68.25" customHeight="1" x14ac:dyDescent="0.25">
      <c r="A104" s="20"/>
      <c r="B104" s="19" t="s">
        <v>97</v>
      </c>
      <c r="C104" s="21" t="s">
        <v>96</v>
      </c>
      <c r="D104" s="9">
        <v>13709000</v>
      </c>
      <c r="E104" s="9"/>
      <c r="F104" s="9">
        <f>D104+E104</f>
        <v>13709000</v>
      </c>
      <c r="G104" s="9"/>
      <c r="H104" s="9">
        <f>F104+G104</f>
        <v>13709000</v>
      </c>
      <c r="I104" s="9"/>
      <c r="J104" s="9">
        <f>H104+I104</f>
        <v>13709000</v>
      </c>
      <c r="K104" s="9"/>
      <c r="L104" s="9">
        <f>J104+K104</f>
        <v>13709000</v>
      </c>
      <c r="M104" s="9"/>
      <c r="N104" s="9">
        <f>L104+M104</f>
        <v>13709000</v>
      </c>
      <c r="O104" s="9"/>
      <c r="P104" s="9">
        <f>N104+O104</f>
        <v>13709000</v>
      </c>
      <c r="Q104" s="9">
        <v>-568500</v>
      </c>
      <c r="R104" s="9">
        <f>P104+Q104</f>
        <v>13140500</v>
      </c>
      <c r="S104" s="9"/>
      <c r="T104" s="9">
        <f>R104+S104</f>
        <v>13140500</v>
      </c>
    </row>
    <row r="105" spans="1:20" ht="90" customHeight="1" x14ac:dyDescent="0.25">
      <c r="A105" s="20"/>
      <c r="B105" s="19" t="s">
        <v>98</v>
      </c>
      <c r="C105" s="21" t="s">
        <v>99</v>
      </c>
      <c r="D105" s="9">
        <v>126700</v>
      </c>
      <c r="E105" s="9"/>
      <c r="F105" s="9">
        <f t="shared" ref="F105:F125" si="126">D105+E105</f>
        <v>126700</v>
      </c>
      <c r="G105" s="9"/>
      <c r="H105" s="9">
        <f t="shared" ref="H105:H125" si="127">F105+G105</f>
        <v>126700</v>
      </c>
      <c r="I105" s="9"/>
      <c r="J105" s="9">
        <f t="shared" ref="J105:J124" si="128">H105+I105</f>
        <v>126700</v>
      </c>
      <c r="K105" s="9"/>
      <c r="L105" s="9">
        <f t="shared" ref="L105:L125" si="129">J105+K105</f>
        <v>126700</v>
      </c>
      <c r="M105" s="9"/>
      <c r="N105" s="9">
        <f t="shared" ref="N105:N125" si="130">L105+M105</f>
        <v>126700</v>
      </c>
      <c r="O105" s="9"/>
      <c r="P105" s="9">
        <f t="shared" ref="P105:P125" si="131">N105+O105</f>
        <v>126700</v>
      </c>
      <c r="Q105" s="9"/>
      <c r="R105" s="9">
        <f t="shared" ref="R105:R125" si="132">P105+Q105</f>
        <v>126700</v>
      </c>
      <c r="S105" s="9"/>
      <c r="T105" s="9">
        <f>R105+S105</f>
        <v>126700</v>
      </c>
    </row>
    <row r="106" spans="1:20" ht="54.75" customHeight="1" x14ac:dyDescent="0.25">
      <c r="A106" s="20"/>
      <c r="B106" s="19" t="s">
        <v>88</v>
      </c>
      <c r="C106" s="21" t="s">
        <v>89</v>
      </c>
      <c r="D106" s="9">
        <v>7748900</v>
      </c>
      <c r="E106" s="9">
        <v>-1458500</v>
      </c>
      <c r="F106" s="9">
        <f t="shared" si="126"/>
        <v>6290400</v>
      </c>
      <c r="G106" s="9"/>
      <c r="H106" s="9">
        <f t="shared" si="127"/>
        <v>6290400</v>
      </c>
      <c r="I106" s="9"/>
      <c r="J106" s="9">
        <f t="shared" si="128"/>
        <v>6290400</v>
      </c>
      <c r="K106" s="9"/>
      <c r="L106" s="9">
        <f t="shared" si="129"/>
        <v>6290400</v>
      </c>
      <c r="M106" s="9"/>
      <c r="N106" s="9">
        <f t="shared" si="130"/>
        <v>6290400</v>
      </c>
      <c r="O106" s="9"/>
      <c r="P106" s="9">
        <f t="shared" si="131"/>
        <v>6290400</v>
      </c>
      <c r="Q106" s="9"/>
      <c r="R106" s="9">
        <f t="shared" si="132"/>
        <v>6290400</v>
      </c>
      <c r="S106" s="9"/>
      <c r="T106" s="9">
        <f t="shared" ref="T106:T125" si="133">R106+S106</f>
        <v>6290400</v>
      </c>
    </row>
    <row r="107" spans="1:20" ht="52.5" customHeight="1" x14ac:dyDescent="0.25">
      <c r="A107" s="20"/>
      <c r="B107" s="19" t="s">
        <v>90</v>
      </c>
      <c r="C107" s="21" t="s">
        <v>91</v>
      </c>
      <c r="D107" s="9">
        <v>180075200</v>
      </c>
      <c r="E107" s="9">
        <v>-18143600</v>
      </c>
      <c r="F107" s="9">
        <f t="shared" si="126"/>
        <v>161931600</v>
      </c>
      <c r="G107" s="9"/>
      <c r="H107" s="9">
        <f t="shared" si="127"/>
        <v>161931600</v>
      </c>
      <c r="I107" s="9"/>
      <c r="J107" s="9">
        <f t="shared" si="128"/>
        <v>161931600</v>
      </c>
      <c r="K107" s="9"/>
      <c r="L107" s="9">
        <f t="shared" si="129"/>
        <v>161931600</v>
      </c>
      <c r="M107" s="9"/>
      <c r="N107" s="9">
        <f t="shared" si="130"/>
        <v>161931600</v>
      </c>
      <c r="O107" s="9"/>
      <c r="P107" s="9">
        <f t="shared" si="131"/>
        <v>161931600</v>
      </c>
      <c r="Q107" s="9"/>
      <c r="R107" s="9">
        <f t="shared" si="132"/>
        <v>161931600</v>
      </c>
      <c r="S107" s="9"/>
      <c r="T107" s="9">
        <f t="shared" si="133"/>
        <v>161931600</v>
      </c>
    </row>
    <row r="108" spans="1:20" ht="165" customHeight="1" x14ac:dyDescent="0.25">
      <c r="A108" s="20"/>
      <c r="B108" s="19" t="s">
        <v>157</v>
      </c>
      <c r="C108" s="21" t="s">
        <v>288</v>
      </c>
      <c r="D108" s="9">
        <v>17790600</v>
      </c>
      <c r="E108" s="9">
        <v>24400</v>
      </c>
      <c r="F108" s="9">
        <f t="shared" si="126"/>
        <v>17815000</v>
      </c>
      <c r="G108" s="9"/>
      <c r="H108" s="9">
        <f t="shared" si="127"/>
        <v>17815000</v>
      </c>
      <c r="I108" s="9"/>
      <c r="J108" s="9">
        <f t="shared" si="128"/>
        <v>17815000</v>
      </c>
      <c r="K108" s="9"/>
      <c r="L108" s="9">
        <f t="shared" si="129"/>
        <v>17815000</v>
      </c>
      <c r="M108" s="9"/>
      <c r="N108" s="9">
        <f t="shared" si="130"/>
        <v>17815000</v>
      </c>
      <c r="O108" s="9"/>
      <c r="P108" s="9">
        <f t="shared" si="131"/>
        <v>17815000</v>
      </c>
      <c r="Q108" s="9">
        <v>7354800</v>
      </c>
      <c r="R108" s="9">
        <f t="shared" si="132"/>
        <v>25169800</v>
      </c>
      <c r="S108" s="9"/>
      <c r="T108" s="9">
        <f t="shared" si="133"/>
        <v>25169800</v>
      </c>
    </row>
    <row r="109" spans="1:20" ht="100.5" customHeight="1" x14ac:dyDescent="0.25">
      <c r="A109" s="20"/>
      <c r="B109" s="19" t="s">
        <v>158</v>
      </c>
      <c r="C109" s="21" t="s">
        <v>289</v>
      </c>
      <c r="D109" s="9">
        <v>15634400</v>
      </c>
      <c r="E109" s="9">
        <v>-187200</v>
      </c>
      <c r="F109" s="9">
        <f t="shared" si="126"/>
        <v>15447200</v>
      </c>
      <c r="G109" s="9"/>
      <c r="H109" s="9">
        <f t="shared" si="127"/>
        <v>15447200</v>
      </c>
      <c r="I109" s="9"/>
      <c r="J109" s="9">
        <f t="shared" si="128"/>
        <v>15447200</v>
      </c>
      <c r="K109" s="9"/>
      <c r="L109" s="9">
        <f t="shared" si="129"/>
        <v>15447200</v>
      </c>
      <c r="M109" s="9"/>
      <c r="N109" s="9">
        <f t="shared" si="130"/>
        <v>15447200</v>
      </c>
      <c r="O109" s="9"/>
      <c r="P109" s="9">
        <f t="shared" si="131"/>
        <v>15447200</v>
      </c>
      <c r="Q109" s="9"/>
      <c r="R109" s="9">
        <f t="shared" si="132"/>
        <v>15447200</v>
      </c>
      <c r="S109" s="9"/>
      <c r="T109" s="9">
        <f t="shared" si="133"/>
        <v>15447200</v>
      </c>
    </row>
    <row r="110" spans="1:20" ht="100.5" customHeight="1" x14ac:dyDescent="0.25">
      <c r="A110" s="20"/>
      <c r="B110" s="19" t="s">
        <v>134</v>
      </c>
      <c r="C110" s="21" t="s">
        <v>135</v>
      </c>
      <c r="D110" s="9">
        <v>28424000</v>
      </c>
      <c r="E110" s="9"/>
      <c r="F110" s="9">
        <f t="shared" si="126"/>
        <v>28424000</v>
      </c>
      <c r="G110" s="9"/>
      <c r="H110" s="9">
        <f t="shared" si="127"/>
        <v>28424000</v>
      </c>
      <c r="I110" s="9"/>
      <c r="J110" s="9">
        <f t="shared" si="128"/>
        <v>28424000</v>
      </c>
      <c r="K110" s="9"/>
      <c r="L110" s="9">
        <f t="shared" si="129"/>
        <v>28424000</v>
      </c>
      <c r="M110" s="9"/>
      <c r="N110" s="9">
        <f t="shared" si="130"/>
        <v>28424000</v>
      </c>
      <c r="O110" s="9"/>
      <c r="P110" s="9">
        <f t="shared" si="131"/>
        <v>28424000</v>
      </c>
      <c r="Q110" s="9"/>
      <c r="R110" s="9">
        <f t="shared" si="132"/>
        <v>28424000</v>
      </c>
      <c r="S110" s="9">
        <v>-2214000</v>
      </c>
      <c r="T110" s="9">
        <f t="shared" si="133"/>
        <v>26210000</v>
      </c>
    </row>
    <row r="111" spans="1:20" ht="114.75" customHeight="1" x14ac:dyDescent="0.25">
      <c r="A111" s="20"/>
      <c r="B111" s="19" t="s">
        <v>159</v>
      </c>
      <c r="C111" s="21" t="s">
        <v>300</v>
      </c>
      <c r="D111" s="9">
        <v>17220100</v>
      </c>
      <c r="E111" s="9">
        <v>-160100</v>
      </c>
      <c r="F111" s="9">
        <f t="shared" si="126"/>
        <v>17060000</v>
      </c>
      <c r="G111" s="9"/>
      <c r="H111" s="9">
        <f t="shared" si="127"/>
        <v>17060000</v>
      </c>
      <c r="I111" s="9"/>
      <c r="J111" s="9">
        <f t="shared" si="128"/>
        <v>17060000</v>
      </c>
      <c r="K111" s="9"/>
      <c r="L111" s="9">
        <f t="shared" si="129"/>
        <v>17060000</v>
      </c>
      <c r="M111" s="9"/>
      <c r="N111" s="9">
        <f t="shared" si="130"/>
        <v>17060000</v>
      </c>
      <c r="O111" s="9"/>
      <c r="P111" s="9">
        <f t="shared" si="131"/>
        <v>17060000</v>
      </c>
      <c r="Q111" s="9"/>
      <c r="R111" s="9">
        <f t="shared" si="132"/>
        <v>17060000</v>
      </c>
      <c r="S111" s="9"/>
      <c r="T111" s="9">
        <f t="shared" si="133"/>
        <v>17060000</v>
      </c>
    </row>
    <row r="112" spans="1:20" ht="100.5" customHeight="1" x14ac:dyDescent="0.25">
      <c r="A112" s="20"/>
      <c r="B112" s="19" t="s">
        <v>136</v>
      </c>
      <c r="C112" s="21" t="s">
        <v>137</v>
      </c>
      <c r="D112" s="9">
        <v>114605400</v>
      </c>
      <c r="E112" s="9">
        <v>6288800</v>
      </c>
      <c r="F112" s="9">
        <f t="shared" si="126"/>
        <v>120894200</v>
      </c>
      <c r="G112" s="9"/>
      <c r="H112" s="9">
        <f t="shared" si="127"/>
        <v>120894200</v>
      </c>
      <c r="I112" s="9"/>
      <c r="J112" s="9">
        <f t="shared" si="128"/>
        <v>120894200</v>
      </c>
      <c r="K112" s="9">
        <v>3158485</v>
      </c>
      <c r="L112" s="9">
        <f t="shared" si="129"/>
        <v>124052685</v>
      </c>
      <c r="M112" s="9"/>
      <c r="N112" s="9">
        <f t="shared" si="130"/>
        <v>124052685</v>
      </c>
      <c r="O112" s="9"/>
      <c r="P112" s="9">
        <f t="shared" si="131"/>
        <v>124052685</v>
      </c>
      <c r="Q112" s="9"/>
      <c r="R112" s="9">
        <f t="shared" si="132"/>
        <v>124052685</v>
      </c>
      <c r="S112" s="9">
        <v>880904</v>
      </c>
      <c r="T112" s="9">
        <f t="shared" si="133"/>
        <v>124933589</v>
      </c>
    </row>
    <row r="113" spans="1:20" ht="84" customHeight="1" x14ac:dyDescent="0.25">
      <c r="A113" s="20"/>
      <c r="B113" s="19" t="s">
        <v>138</v>
      </c>
      <c r="C113" s="21" t="s">
        <v>139</v>
      </c>
      <c r="D113" s="9">
        <v>32700</v>
      </c>
      <c r="E113" s="9">
        <v>-200</v>
      </c>
      <c r="F113" s="9">
        <f t="shared" si="126"/>
        <v>32500</v>
      </c>
      <c r="G113" s="9"/>
      <c r="H113" s="9">
        <f t="shared" si="127"/>
        <v>32500</v>
      </c>
      <c r="I113" s="9"/>
      <c r="J113" s="9">
        <f t="shared" si="128"/>
        <v>32500</v>
      </c>
      <c r="K113" s="9"/>
      <c r="L113" s="9">
        <f t="shared" si="129"/>
        <v>32500</v>
      </c>
      <c r="M113" s="9"/>
      <c r="N113" s="9">
        <f t="shared" si="130"/>
        <v>32500</v>
      </c>
      <c r="O113" s="9"/>
      <c r="P113" s="9">
        <f t="shared" si="131"/>
        <v>32500</v>
      </c>
      <c r="Q113" s="9"/>
      <c r="R113" s="9">
        <f t="shared" si="132"/>
        <v>32500</v>
      </c>
      <c r="S113" s="9"/>
      <c r="T113" s="9">
        <f t="shared" si="133"/>
        <v>32500</v>
      </c>
    </row>
    <row r="114" spans="1:20" ht="55.5" customHeight="1" x14ac:dyDescent="0.25">
      <c r="A114" s="20"/>
      <c r="B114" s="19" t="s">
        <v>172</v>
      </c>
      <c r="C114" s="21" t="s">
        <v>173</v>
      </c>
      <c r="D114" s="9">
        <v>1060955400</v>
      </c>
      <c r="E114" s="9"/>
      <c r="F114" s="9">
        <f t="shared" si="126"/>
        <v>1060955400</v>
      </c>
      <c r="G114" s="9"/>
      <c r="H114" s="9">
        <f t="shared" si="127"/>
        <v>1060955400</v>
      </c>
      <c r="I114" s="9"/>
      <c r="J114" s="9">
        <f t="shared" si="128"/>
        <v>1060955400</v>
      </c>
      <c r="K114" s="9"/>
      <c r="L114" s="9">
        <f t="shared" si="129"/>
        <v>1060955400</v>
      </c>
      <c r="M114" s="9"/>
      <c r="N114" s="9">
        <f t="shared" si="130"/>
        <v>1060955400</v>
      </c>
      <c r="O114" s="9"/>
      <c r="P114" s="9">
        <f t="shared" si="131"/>
        <v>1060955400</v>
      </c>
      <c r="Q114" s="9">
        <v>-108701800</v>
      </c>
      <c r="R114" s="9">
        <f t="shared" si="132"/>
        <v>952253600</v>
      </c>
      <c r="S114" s="9"/>
      <c r="T114" s="9">
        <f t="shared" si="133"/>
        <v>952253600</v>
      </c>
    </row>
    <row r="115" spans="1:20" ht="70.5" customHeight="1" x14ac:dyDescent="0.25">
      <c r="A115" s="20"/>
      <c r="B115" s="19" t="s">
        <v>140</v>
      </c>
      <c r="C115" s="21" t="s">
        <v>141</v>
      </c>
      <c r="D115" s="9">
        <v>9608400</v>
      </c>
      <c r="E115" s="9"/>
      <c r="F115" s="9">
        <f t="shared" si="126"/>
        <v>9608400</v>
      </c>
      <c r="G115" s="9"/>
      <c r="H115" s="9">
        <f t="shared" si="127"/>
        <v>9608400</v>
      </c>
      <c r="I115" s="9"/>
      <c r="J115" s="9">
        <f t="shared" si="128"/>
        <v>9608400</v>
      </c>
      <c r="K115" s="9"/>
      <c r="L115" s="9">
        <f t="shared" si="129"/>
        <v>9608400</v>
      </c>
      <c r="M115" s="9"/>
      <c r="N115" s="9">
        <f t="shared" si="130"/>
        <v>9608400</v>
      </c>
      <c r="O115" s="9"/>
      <c r="P115" s="9">
        <f t="shared" si="131"/>
        <v>9608400</v>
      </c>
      <c r="Q115" s="9"/>
      <c r="R115" s="9">
        <f t="shared" si="132"/>
        <v>9608400</v>
      </c>
      <c r="S115" s="9"/>
      <c r="T115" s="9">
        <f t="shared" si="133"/>
        <v>9608400</v>
      </c>
    </row>
    <row r="116" spans="1:20" ht="119.25" customHeight="1" x14ac:dyDescent="0.25">
      <c r="A116" s="20"/>
      <c r="B116" s="19" t="s">
        <v>142</v>
      </c>
      <c r="C116" s="21" t="s">
        <v>143</v>
      </c>
      <c r="D116" s="9">
        <v>6959300</v>
      </c>
      <c r="E116" s="9"/>
      <c r="F116" s="9">
        <f t="shared" si="126"/>
        <v>6959300</v>
      </c>
      <c r="G116" s="9"/>
      <c r="H116" s="9">
        <f t="shared" si="127"/>
        <v>6959300</v>
      </c>
      <c r="I116" s="9"/>
      <c r="J116" s="9">
        <f t="shared" si="128"/>
        <v>6959300</v>
      </c>
      <c r="K116" s="9"/>
      <c r="L116" s="9">
        <f t="shared" si="129"/>
        <v>6959300</v>
      </c>
      <c r="M116" s="9"/>
      <c r="N116" s="9">
        <f t="shared" si="130"/>
        <v>6959300</v>
      </c>
      <c r="O116" s="9"/>
      <c r="P116" s="9">
        <f t="shared" si="131"/>
        <v>6959300</v>
      </c>
      <c r="Q116" s="9"/>
      <c r="R116" s="9">
        <f t="shared" si="132"/>
        <v>6959300</v>
      </c>
      <c r="S116" s="9">
        <v>-3055000</v>
      </c>
      <c r="T116" s="9">
        <f t="shared" si="133"/>
        <v>3904300</v>
      </c>
    </row>
    <row r="117" spans="1:20" ht="102" customHeight="1" x14ac:dyDescent="0.25">
      <c r="A117" s="20"/>
      <c r="B117" s="19" t="s">
        <v>144</v>
      </c>
      <c r="C117" s="21" t="s">
        <v>182</v>
      </c>
      <c r="D117" s="9">
        <v>193000</v>
      </c>
      <c r="E117" s="9"/>
      <c r="F117" s="9">
        <f t="shared" si="126"/>
        <v>193000</v>
      </c>
      <c r="G117" s="9"/>
      <c r="H117" s="9">
        <f t="shared" si="127"/>
        <v>193000</v>
      </c>
      <c r="I117" s="9"/>
      <c r="J117" s="9">
        <f t="shared" si="128"/>
        <v>193000</v>
      </c>
      <c r="K117" s="9"/>
      <c r="L117" s="9">
        <f t="shared" si="129"/>
        <v>193000</v>
      </c>
      <c r="M117" s="9"/>
      <c r="N117" s="9">
        <f t="shared" si="130"/>
        <v>193000</v>
      </c>
      <c r="O117" s="9"/>
      <c r="P117" s="9">
        <f t="shared" si="131"/>
        <v>193000</v>
      </c>
      <c r="Q117" s="9"/>
      <c r="R117" s="9">
        <f t="shared" si="132"/>
        <v>193000</v>
      </c>
      <c r="S117" s="9"/>
      <c r="T117" s="9">
        <f t="shared" si="133"/>
        <v>193000</v>
      </c>
    </row>
    <row r="118" spans="1:20" ht="68.25" customHeight="1" x14ac:dyDescent="0.25">
      <c r="A118" s="20"/>
      <c r="B118" s="19" t="s">
        <v>145</v>
      </c>
      <c r="C118" s="21" t="s">
        <v>146</v>
      </c>
      <c r="D118" s="9">
        <v>560103700</v>
      </c>
      <c r="E118" s="9"/>
      <c r="F118" s="9">
        <f t="shared" si="126"/>
        <v>560103700</v>
      </c>
      <c r="G118" s="9"/>
      <c r="H118" s="9">
        <f t="shared" si="127"/>
        <v>560103700</v>
      </c>
      <c r="I118" s="9"/>
      <c r="J118" s="9">
        <f t="shared" si="128"/>
        <v>560103700</v>
      </c>
      <c r="K118" s="9"/>
      <c r="L118" s="9">
        <f t="shared" si="129"/>
        <v>560103700</v>
      </c>
      <c r="M118" s="9"/>
      <c r="N118" s="9">
        <f t="shared" si="130"/>
        <v>560103700</v>
      </c>
      <c r="O118" s="9"/>
      <c r="P118" s="9">
        <f t="shared" si="131"/>
        <v>560103700</v>
      </c>
      <c r="Q118" s="9"/>
      <c r="R118" s="9">
        <f t="shared" si="132"/>
        <v>560103700</v>
      </c>
      <c r="S118" s="9"/>
      <c r="T118" s="9">
        <f t="shared" si="133"/>
        <v>560103700</v>
      </c>
    </row>
    <row r="119" spans="1:20" ht="148.5" customHeight="1" x14ac:dyDescent="0.25">
      <c r="A119" s="20"/>
      <c r="B119" s="19" t="s">
        <v>147</v>
      </c>
      <c r="C119" s="21" t="s">
        <v>148</v>
      </c>
      <c r="D119" s="9">
        <v>391039000</v>
      </c>
      <c r="E119" s="9"/>
      <c r="F119" s="9">
        <f t="shared" si="126"/>
        <v>391039000</v>
      </c>
      <c r="G119" s="9"/>
      <c r="H119" s="9">
        <f t="shared" si="127"/>
        <v>391039000</v>
      </c>
      <c r="I119" s="9"/>
      <c r="J119" s="9">
        <f t="shared" si="128"/>
        <v>391039000</v>
      </c>
      <c r="K119" s="9"/>
      <c r="L119" s="9">
        <f t="shared" si="129"/>
        <v>391039000</v>
      </c>
      <c r="M119" s="9"/>
      <c r="N119" s="9">
        <f t="shared" si="130"/>
        <v>391039000</v>
      </c>
      <c r="O119" s="9"/>
      <c r="P119" s="9">
        <f t="shared" si="131"/>
        <v>391039000</v>
      </c>
      <c r="Q119" s="9"/>
      <c r="R119" s="9">
        <f t="shared" si="132"/>
        <v>391039000</v>
      </c>
      <c r="S119" s="9">
        <v>-48989200</v>
      </c>
      <c r="T119" s="9">
        <f t="shared" si="133"/>
        <v>342049800</v>
      </c>
    </row>
    <row r="120" spans="1:20" ht="50.25" customHeight="1" x14ac:dyDescent="0.25">
      <c r="A120" s="20"/>
      <c r="B120" s="19" t="s">
        <v>219</v>
      </c>
      <c r="C120" s="21" t="s">
        <v>220</v>
      </c>
      <c r="D120" s="9"/>
      <c r="E120" s="9">
        <v>18143600</v>
      </c>
      <c r="F120" s="9">
        <f t="shared" si="126"/>
        <v>18143600</v>
      </c>
      <c r="G120" s="9"/>
      <c r="H120" s="9">
        <f t="shared" si="127"/>
        <v>18143600</v>
      </c>
      <c r="I120" s="9"/>
      <c r="J120" s="9">
        <f t="shared" si="128"/>
        <v>18143600</v>
      </c>
      <c r="K120" s="9"/>
      <c r="L120" s="9">
        <f t="shared" si="129"/>
        <v>18143600</v>
      </c>
      <c r="M120" s="9"/>
      <c r="N120" s="9">
        <f t="shared" si="130"/>
        <v>18143600</v>
      </c>
      <c r="O120" s="9"/>
      <c r="P120" s="9">
        <f t="shared" si="131"/>
        <v>18143600</v>
      </c>
      <c r="Q120" s="9"/>
      <c r="R120" s="9">
        <f t="shared" si="132"/>
        <v>18143600</v>
      </c>
      <c r="S120" s="9"/>
      <c r="T120" s="9">
        <f t="shared" si="133"/>
        <v>18143600</v>
      </c>
    </row>
    <row r="121" spans="1:20" ht="118.5" customHeight="1" x14ac:dyDescent="0.25">
      <c r="A121" s="20"/>
      <c r="B121" s="19" t="s">
        <v>221</v>
      </c>
      <c r="C121" s="21" t="s">
        <v>222</v>
      </c>
      <c r="D121" s="9">
        <v>0</v>
      </c>
      <c r="E121" s="9">
        <v>3935200</v>
      </c>
      <c r="F121" s="9">
        <f t="shared" si="126"/>
        <v>3935200</v>
      </c>
      <c r="G121" s="9"/>
      <c r="H121" s="9">
        <f t="shared" si="127"/>
        <v>3935200</v>
      </c>
      <c r="I121" s="9"/>
      <c r="J121" s="9">
        <f t="shared" si="128"/>
        <v>3935200</v>
      </c>
      <c r="K121" s="9"/>
      <c r="L121" s="9">
        <f t="shared" si="129"/>
        <v>3935200</v>
      </c>
      <c r="M121" s="9"/>
      <c r="N121" s="9">
        <f t="shared" si="130"/>
        <v>3935200</v>
      </c>
      <c r="O121" s="9"/>
      <c r="P121" s="9">
        <f t="shared" si="131"/>
        <v>3935200</v>
      </c>
      <c r="Q121" s="9"/>
      <c r="R121" s="9">
        <f t="shared" si="132"/>
        <v>3935200</v>
      </c>
      <c r="S121" s="9"/>
      <c r="T121" s="9">
        <f t="shared" si="133"/>
        <v>3935200</v>
      </c>
    </row>
    <row r="122" spans="1:20" ht="118.5" customHeight="1" x14ac:dyDescent="0.25">
      <c r="A122" s="20"/>
      <c r="B122" s="19" t="s">
        <v>223</v>
      </c>
      <c r="C122" s="21" t="s">
        <v>224</v>
      </c>
      <c r="D122" s="9">
        <v>0</v>
      </c>
      <c r="E122" s="9">
        <v>33252000</v>
      </c>
      <c r="F122" s="9">
        <f t="shared" si="126"/>
        <v>33252000</v>
      </c>
      <c r="G122" s="9"/>
      <c r="H122" s="9">
        <f t="shared" si="127"/>
        <v>33252000</v>
      </c>
      <c r="I122" s="9"/>
      <c r="J122" s="9">
        <f t="shared" si="128"/>
        <v>33252000</v>
      </c>
      <c r="K122" s="9"/>
      <c r="L122" s="9">
        <f t="shared" si="129"/>
        <v>33252000</v>
      </c>
      <c r="M122" s="9"/>
      <c r="N122" s="9">
        <f t="shared" si="130"/>
        <v>33252000</v>
      </c>
      <c r="O122" s="9"/>
      <c r="P122" s="9">
        <f t="shared" si="131"/>
        <v>33252000</v>
      </c>
      <c r="Q122" s="9"/>
      <c r="R122" s="9">
        <f t="shared" si="132"/>
        <v>33252000</v>
      </c>
      <c r="S122" s="9">
        <v>26035200</v>
      </c>
      <c r="T122" s="9">
        <f t="shared" si="133"/>
        <v>59287200</v>
      </c>
    </row>
    <row r="123" spans="1:20" ht="165.75" customHeight="1" x14ac:dyDescent="0.25">
      <c r="A123" s="20"/>
      <c r="B123" s="19" t="s">
        <v>242</v>
      </c>
      <c r="C123" s="21" t="s">
        <v>310</v>
      </c>
      <c r="D123" s="9"/>
      <c r="E123" s="9"/>
      <c r="F123" s="9"/>
      <c r="G123" s="9">
        <v>176894300</v>
      </c>
      <c r="H123" s="9">
        <f t="shared" si="127"/>
        <v>176894300</v>
      </c>
      <c r="I123" s="9"/>
      <c r="J123" s="9">
        <f t="shared" si="128"/>
        <v>176894300</v>
      </c>
      <c r="K123" s="9"/>
      <c r="L123" s="9">
        <f t="shared" si="129"/>
        <v>176894300</v>
      </c>
      <c r="M123" s="9"/>
      <c r="N123" s="9">
        <f t="shared" si="130"/>
        <v>176894300</v>
      </c>
      <c r="O123" s="9"/>
      <c r="P123" s="9">
        <f t="shared" si="131"/>
        <v>176894300</v>
      </c>
      <c r="Q123" s="9">
        <v>21715000</v>
      </c>
      <c r="R123" s="9">
        <f t="shared" si="132"/>
        <v>198609300</v>
      </c>
      <c r="S123" s="9"/>
      <c r="T123" s="9">
        <f t="shared" si="133"/>
        <v>198609300</v>
      </c>
    </row>
    <row r="124" spans="1:20" ht="65.25" customHeight="1" x14ac:dyDescent="0.25">
      <c r="A124" s="20"/>
      <c r="B124" s="19" t="s">
        <v>149</v>
      </c>
      <c r="C124" s="21" t="s">
        <v>249</v>
      </c>
      <c r="D124" s="9">
        <v>400900300</v>
      </c>
      <c r="E124" s="9"/>
      <c r="F124" s="9">
        <f t="shared" si="126"/>
        <v>400900300</v>
      </c>
      <c r="G124" s="9"/>
      <c r="H124" s="9">
        <f t="shared" si="127"/>
        <v>400900300</v>
      </c>
      <c r="I124" s="9"/>
      <c r="J124" s="9">
        <f t="shared" si="128"/>
        <v>400900300</v>
      </c>
      <c r="K124" s="9"/>
      <c r="L124" s="9">
        <f t="shared" si="129"/>
        <v>400900300</v>
      </c>
      <c r="M124" s="9"/>
      <c r="N124" s="9">
        <f t="shared" si="130"/>
        <v>400900300</v>
      </c>
      <c r="O124" s="9"/>
      <c r="P124" s="9">
        <f t="shared" si="131"/>
        <v>400900300</v>
      </c>
      <c r="Q124" s="9"/>
      <c r="R124" s="9">
        <f t="shared" si="132"/>
        <v>400900300</v>
      </c>
      <c r="S124" s="9"/>
      <c r="T124" s="9">
        <f t="shared" si="133"/>
        <v>400900300</v>
      </c>
    </row>
    <row r="125" spans="1:20" ht="54.75" customHeight="1" x14ac:dyDescent="0.25">
      <c r="A125" s="20"/>
      <c r="B125" s="19" t="s">
        <v>100</v>
      </c>
      <c r="C125" s="21" t="s">
        <v>234</v>
      </c>
      <c r="D125" s="9">
        <v>121406600</v>
      </c>
      <c r="E125" s="9"/>
      <c r="F125" s="9">
        <f t="shared" si="126"/>
        <v>121406600</v>
      </c>
      <c r="G125" s="9"/>
      <c r="H125" s="9">
        <f t="shared" si="127"/>
        <v>121406600</v>
      </c>
      <c r="I125" s="9"/>
      <c r="J125" s="9">
        <f>H125+I125</f>
        <v>121406600</v>
      </c>
      <c r="K125" s="9"/>
      <c r="L125" s="9">
        <f t="shared" si="129"/>
        <v>121406600</v>
      </c>
      <c r="M125" s="9"/>
      <c r="N125" s="9">
        <f t="shared" si="130"/>
        <v>121406600</v>
      </c>
      <c r="O125" s="9"/>
      <c r="P125" s="9">
        <f t="shared" si="131"/>
        <v>121406600</v>
      </c>
      <c r="Q125" s="9"/>
      <c r="R125" s="9">
        <f t="shared" si="132"/>
        <v>121406600</v>
      </c>
      <c r="S125" s="9"/>
      <c r="T125" s="9">
        <f t="shared" si="133"/>
        <v>121406600</v>
      </c>
    </row>
    <row r="126" spans="1:20" ht="19.5" customHeight="1" x14ac:dyDescent="0.25">
      <c r="A126" s="20"/>
      <c r="B126" s="22" t="s">
        <v>104</v>
      </c>
      <c r="C126" s="22" t="s">
        <v>61</v>
      </c>
      <c r="D126" s="7">
        <f>SUM(D128:D147)</f>
        <v>110697808</v>
      </c>
      <c r="E126" s="7">
        <f>SUM(E128:E147)</f>
        <v>2489692400</v>
      </c>
      <c r="F126" s="7">
        <f>SUM(F127:F147)</f>
        <v>2600390208</v>
      </c>
      <c r="G126" s="7">
        <f>SUM(G127:G147)</f>
        <v>11200</v>
      </c>
      <c r="H126" s="7">
        <f>SUM(H127:H147)</f>
        <v>2600401408</v>
      </c>
      <c r="I126" s="7">
        <f>SUM(I127:I147)</f>
        <v>0</v>
      </c>
      <c r="J126" s="7">
        <f t="shared" ref="J126:O126" si="134">SUM(J127:J152)</f>
        <v>2600401408</v>
      </c>
      <c r="K126" s="7">
        <f t="shared" si="134"/>
        <v>590727900</v>
      </c>
      <c r="L126" s="7">
        <f t="shared" si="134"/>
        <v>3191129308</v>
      </c>
      <c r="M126" s="7">
        <f t="shared" si="134"/>
        <v>255600000</v>
      </c>
      <c r="N126" s="7">
        <f t="shared" si="134"/>
        <v>3446729308</v>
      </c>
      <c r="O126" s="7">
        <f t="shared" si="134"/>
        <v>104424100</v>
      </c>
      <c r="P126" s="7">
        <f>SUM(P127:P152)</f>
        <v>3551153408</v>
      </c>
      <c r="Q126" s="7">
        <f t="shared" ref="Q126:T126" si="135">SUM(Q127:Q152)</f>
        <v>184533273</v>
      </c>
      <c r="R126" s="7">
        <f t="shared" si="135"/>
        <v>3735686681</v>
      </c>
      <c r="S126" s="7">
        <f t="shared" si="135"/>
        <v>8500</v>
      </c>
      <c r="T126" s="7">
        <f t="shared" si="135"/>
        <v>3735695181</v>
      </c>
    </row>
    <row r="127" spans="1:20" ht="83.25" customHeight="1" x14ac:dyDescent="0.25">
      <c r="A127" s="20"/>
      <c r="B127" s="19" t="s">
        <v>240</v>
      </c>
      <c r="C127" s="19" t="s">
        <v>241</v>
      </c>
      <c r="D127" s="21"/>
      <c r="E127" s="9"/>
      <c r="F127" s="9"/>
      <c r="G127" s="9">
        <v>11200</v>
      </c>
      <c r="H127" s="9">
        <f>F127+G127</f>
        <v>11200</v>
      </c>
      <c r="I127" s="9"/>
      <c r="J127" s="9">
        <f>H127+I127</f>
        <v>11200</v>
      </c>
      <c r="K127" s="9">
        <v>7000</v>
      </c>
      <c r="L127" s="9">
        <f>J127+K127</f>
        <v>18200</v>
      </c>
      <c r="M127" s="9"/>
      <c r="N127" s="9">
        <f>L127+M127</f>
        <v>18200</v>
      </c>
      <c r="O127" s="9">
        <v>4000</v>
      </c>
      <c r="P127" s="9">
        <f>N127+O127</f>
        <v>22200</v>
      </c>
      <c r="Q127" s="9">
        <v>11900</v>
      </c>
      <c r="R127" s="9">
        <f>P127+Q127</f>
        <v>34100</v>
      </c>
      <c r="S127" s="9">
        <v>8500</v>
      </c>
      <c r="T127" s="9">
        <f>R127+S127</f>
        <v>42600</v>
      </c>
    </row>
    <row r="128" spans="1:20" ht="83.25" customHeight="1" x14ac:dyDescent="0.25">
      <c r="A128" s="20"/>
      <c r="B128" s="19" t="s">
        <v>105</v>
      </c>
      <c r="C128" s="21" t="s">
        <v>106</v>
      </c>
      <c r="D128" s="9">
        <v>33005595</v>
      </c>
      <c r="E128" s="9"/>
      <c r="F128" s="9">
        <f>D128+E128</f>
        <v>33005595</v>
      </c>
      <c r="G128" s="9"/>
      <c r="H128" s="9">
        <f>F128+G128</f>
        <v>33005595</v>
      </c>
      <c r="I128" s="9"/>
      <c r="J128" s="9">
        <f t="shared" ref="J128:J147" si="136">H128+I128</f>
        <v>33005595</v>
      </c>
      <c r="K128" s="9"/>
      <c r="L128" s="9">
        <f t="shared" ref="L128:L152" si="137">J128+K128</f>
        <v>33005595</v>
      </c>
      <c r="M128" s="9"/>
      <c r="N128" s="9">
        <f t="shared" ref="N128:N152" si="138">L128+M128</f>
        <v>33005595</v>
      </c>
      <c r="O128" s="9"/>
      <c r="P128" s="9">
        <f t="shared" ref="P128:P152" si="139">N128+O128</f>
        <v>33005595</v>
      </c>
      <c r="Q128" s="9">
        <v>-17314214</v>
      </c>
      <c r="R128" s="9">
        <f t="shared" ref="R128:R152" si="140">P128+Q128</f>
        <v>15691381</v>
      </c>
      <c r="S128" s="9"/>
      <c r="T128" s="9">
        <f t="shared" ref="T128:T152" si="141">R128+S128</f>
        <v>15691381</v>
      </c>
    </row>
    <row r="129" spans="1:20" ht="83.25" customHeight="1" x14ac:dyDescent="0.25">
      <c r="A129" s="20"/>
      <c r="B129" s="19" t="s">
        <v>107</v>
      </c>
      <c r="C129" s="21" t="s">
        <v>108</v>
      </c>
      <c r="D129" s="9">
        <v>8720913</v>
      </c>
      <c r="E129" s="9"/>
      <c r="F129" s="9">
        <f t="shared" ref="F129:F147" si="142">D129+E129</f>
        <v>8720913</v>
      </c>
      <c r="G129" s="9"/>
      <c r="H129" s="9">
        <f t="shared" ref="H129:H147" si="143">F129+G129</f>
        <v>8720913</v>
      </c>
      <c r="I129" s="9"/>
      <c r="J129" s="9">
        <f t="shared" si="136"/>
        <v>8720913</v>
      </c>
      <c r="K129" s="9"/>
      <c r="L129" s="9">
        <f t="shared" si="137"/>
        <v>8720913</v>
      </c>
      <c r="M129" s="9"/>
      <c r="N129" s="9">
        <f t="shared" si="138"/>
        <v>8720913</v>
      </c>
      <c r="O129" s="9"/>
      <c r="P129" s="9">
        <f t="shared" si="139"/>
        <v>8720913</v>
      </c>
      <c r="Q129" s="9">
        <v>-2859213</v>
      </c>
      <c r="R129" s="9">
        <f t="shared" si="140"/>
        <v>5861700</v>
      </c>
      <c r="S129" s="9"/>
      <c r="T129" s="9">
        <f t="shared" si="141"/>
        <v>5861700</v>
      </c>
    </row>
    <row r="130" spans="1:20" ht="131.25" customHeight="1" x14ac:dyDescent="0.25">
      <c r="A130" s="20"/>
      <c r="B130" s="19" t="s">
        <v>236</v>
      </c>
      <c r="C130" s="21" t="s">
        <v>237</v>
      </c>
      <c r="D130" s="9"/>
      <c r="E130" s="9">
        <v>265656200</v>
      </c>
      <c r="F130" s="9">
        <f t="shared" si="142"/>
        <v>265656200</v>
      </c>
      <c r="G130" s="9"/>
      <c r="H130" s="9">
        <f t="shared" si="143"/>
        <v>265656200</v>
      </c>
      <c r="I130" s="9"/>
      <c r="J130" s="9">
        <f t="shared" si="136"/>
        <v>265656200</v>
      </c>
      <c r="K130" s="9">
        <v>24698600</v>
      </c>
      <c r="L130" s="9">
        <f t="shared" si="137"/>
        <v>290354800</v>
      </c>
      <c r="M130" s="9"/>
      <c r="N130" s="9">
        <f t="shared" si="138"/>
        <v>290354800</v>
      </c>
      <c r="O130" s="9"/>
      <c r="P130" s="9">
        <f t="shared" si="139"/>
        <v>290354800</v>
      </c>
      <c r="Q130" s="9">
        <v>-61843200</v>
      </c>
      <c r="R130" s="9">
        <f t="shared" si="140"/>
        <v>228511600</v>
      </c>
      <c r="S130" s="9"/>
      <c r="T130" s="9">
        <f t="shared" si="141"/>
        <v>228511600</v>
      </c>
    </row>
    <row r="131" spans="1:20" ht="81.75" customHeight="1" x14ac:dyDescent="0.25">
      <c r="A131" s="20"/>
      <c r="B131" s="19" t="s">
        <v>308</v>
      </c>
      <c r="C131" s="21" t="s">
        <v>309</v>
      </c>
      <c r="D131" s="9"/>
      <c r="E131" s="9"/>
      <c r="F131" s="9"/>
      <c r="G131" s="9"/>
      <c r="H131" s="9"/>
      <c r="I131" s="9"/>
      <c r="J131" s="9"/>
      <c r="K131" s="9"/>
      <c r="L131" s="9"/>
      <c r="M131" s="9"/>
      <c r="N131" s="9"/>
      <c r="O131" s="9"/>
      <c r="P131" s="9"/>
      <c r="Q131" s="9">
        <v>132587900</v>
      </c>
      <c r="R131" s="9">
        <f t="shared" si="140"/>
        <v>132587900</v>
      </c>
      <c r="S131" s="9"/>
      <c r="T131" s="9">
        <f t="shared" si="141"/>
        <v>132587900</v>
      </c>
    </row>
    <row r="132" spans="1:20" ht="67.5" customHeight="1" x14ac:dyDescent="0.25">
      <c r="A132" s="20"/>
      <c r="B132" s="19" t="s">
        <v>150</v>
      </c>
      <c r="C132" s="21" t="s">
        <v>151</v>
      </c>
      <c r="D132" s="9">
        <v>68971300</v>
      </c>
      <c r="E132" s="9">
        <v>880500</v>
      </c>
      <c r="F132" s="9">
        <f t="shared" si="142"/>
        <v>69851800</v>
      </c>
      <c r="G132" s="9"/>
      <c r="H132" s="9">
        <f t="shared" si="143"/>
        <v>69851800</v>
      </c>
      <c r="I132" s="9"/>
      <c r="J132" s="9">
        <f t="shared" si="136"/>
        <v>69851800</v>
      </c>
      <c r="K132" s="9">
        <v>1806300</v>
      </c>
      <c r="L132" s="9">
        <f t="shared" si="137"/>
        <v>71658100</v>
      </c>
      <c r="M132" s="9"/>
      <c r="N132" s="9">
        <f t="shared" si="138"/>
        <v>71658100</v>
      </c>
      <c r="O132" s="9"/>
      <c r="P132" s="9">
        <f t="shared" si="139"/>
        <v>71658100</v>
      </c>
      <c r="Q132" s="9">
        <v>12426000</v>
      </c>
      <c r="R132" s="9">
        <f t="shared" si="140"/>
        <v>84084100</v>
      </c>
      <c r="S132" s="9"/>
      <c r="T132" s="9">
        <f t="shared" si="141"/>
        <v>84084100</v>
      </c>
    </row>
    <row r="133" spans="1:20" ht="167.25" customHeight="1" x14ac:dyDescent="0.25">
      <c r="A133" s="20"/>
      <c r="B133" s="19" t="s">
        <v>198</v>
      </c>
      <c r="C133" s="21" t="s">
        <v>250</v>
      </c>
      <c r="D133" s="9">
        <v>0</v>
      </c>
      <c r="E133" s="9">
        <v>252970100</v>
      </c>
      <c r="F133" s="9">
        <f t="shared" si="142"/>
        <v>252970100</v>
      </c>
      <c r="G133" s="9"/>
      <c r="H133" s="9">
        <f t="shared" si="143"/>
        <v>252970100</v>
      </c>
      <c r="I133" s="9"/>
      <c r="J133" s="9">
        <f t="shared" si="136"/>
        <v>252970100</v>
      </c>
      <c r="K133" s="9"/>
      <c r="L133" s="9">
        <f t="shared" si="137"/>
        <v>252970100</v>
      </c>
      <c r="M133" s="9"/>
      <c r="N133" s="9">
        <f t="shared" si="138"/>
        <v>252970100</v>
      </c>
      <c r="O133" s="9"/>
      <c r="P133" s="9">
        <f t="shared" si="139"/>
        <v>252970100</v>
      </c>
      <c r="Q133" s="9"/>
      <c r="R133" s="9">
        <f t="shared" si="140"/>
        <v>252970100</v>
      </c>
      <c r="S133" s="9"/>
      <c r="T133" s="9">
        <f t="shared" si="141"/>
        <v>252970100</v>
      </c>
    </row>
    <row r="134" spans="1:20" ht="120" customHeight="1" x14ac:dyDescent="0.25">
      <c r="A134" s="20"/>
      <c r="B134" s="19" t="s">
        <v>199</v>
      </c>
      <c r="C134" s="21" t="s">
        <v>200</v>
      </c>
      <c r="D134" s="9">
        <v>0</v>
      </c>
      <c r="E134" s="9">
        <v>43808400</v>
      </c>
      <c r="F134" s="9">
        <f t="shared" si="142"/>
        <v>43808400</v>
      </c>
      <c r="G134" s="9"/>
      <c r="H134" s="9">
        <f t="shared" si="143"/>
        <v>43808400</v>
      </c>
      <c r="I134" s="9"/>
      <c r="J134" s="9">
        <f t="shared" si="136"/>
        <v>43808400</v>
      </c>
      <c r="K134" s="9"/>
      <c r="L134" s="9">
        <f t="shared" si="137"/>
        <v>43808400</v>
      </c>
      <c r="M134" s="9"/>
      <c r="N134" s="9">
        <f t="shared" si="138"/>
        <v>43808400</v>
      </c>
      <c r="O134" s="9"/>
      <c r="P134" s="9">
        <f t="shared" si="139"/>
        <v>43808400</v>
      </c>
      <c r="Q134" s="9"/>
      <c r="R134" s="9">
        <f t="shared" si="140"/>
        <v>43808400</v>
      </c>
      <c r="S134" s="9"/>
      <c r="T134" s="9">
        <f t="shared" si="141"/>
        <v>43808400</v>
      </c>
    </row>
    <row r="135" spans="1:20" ht="85.5" customHeight="1" x14ac:dyDescent="0.25">
      <c r="A135" s="20"/>
      <c r="B135" s="19" t="s">
        <v>201</v>
      </c>
      <c r="C135" s="21" t="s">
        <v>202</v>
      </c>
      <c r="D135" s="9">
        <v>0</v>
      </c>
      <c r="E135" s="9">
        <v>92415400</v>
      </c>
      <c r="F135" s="9">
        <f t="shared" si="142"/>
        <v>92415400</v>
      </c>
      <c r="G135" s="9"/>
      <c r="H135" s="9">
        <f t="shared" si="143"/>
        <v>92415400</v>
      </c>
      <c r="I135" s="9"/>
      <c r="J135" s="9">
        <f t="shared" si="136"/>
        <v>92415400</v>
      </c>
      <c r="K135" s="9"/>
      <c r="L135" s="9">
        <f t="shared" si="137"/>
        <v>92415400</v>
      </c>
      <c r="M135" s="9"/>
      <c r="N135" s="9">
        <f t="shared" si="138"/>
        <v>92415400</v>
      </c>
      <c r="O135" s="9"/>
      <c r="P135" s="9">
        <f t="shared" si="139"/>
        <v>92415400</v>
      </c>
      <c r="Q135" s="9"/>
      <c r="R135" s="9">
        <f t="shared" si="140"/>
        <v>92415400</v>
      </c>
      <c r="S135" s="9"/>
      <c r="T135" s="9">
        <f t="shared" si="141"/>
        <v>92415400</v>
      </c>
    </row>
    <row r="136" spans="1:20" ht="116.25" customHeight="1" x14ac:dyDescent="0.25">
      <c r="A136" s="20"/>
      <c r="B136" s="19" t="s">
        <v>203</v>
      </c>
      <c r="C136" s="21" t="s">
        <v>204</v>
      </c>
      <c r="D136" s="9">
        <v>0</v>
      </c>
      <c r="E136" s="9">
        <v>15121600</v>
      </c>
      <c r="F136" s="9">
        <f t="shared" si="142"/>
        <v>15121600</v>
      </c>
      <c r="G136" s="9"/>
      <c r="H136" s="9">
        <f t="shared" si="143"/>
        <v>15121600</v>
      </c>
      <c r="I136" s="9"/>
      <c r="J136" s="9">
        <f t="shared" si="136"/>
        <v>15121600</v>
      </c>
      <c r="K136" s="9"/>
      <c r="L136" s="9">
        <f t="shared" si="137"/>
        <v>15121600</v>
      </c>
      <c r="M136" s="9"/>
      <c r="N136" s="9">
        <f t="shared" si="138"/>
        <v>15121600</v>
      </c>
      <c r="O136" s="9"/>
      <c r="P136" s="9">
        <f t="shared" si="139"/>
        <v>15121600</v>
      </c>
      <c r="Q136" s="9"/>
      <c r="R136" s="9">
        <f t="shared" si="140"/>
        <v>15121600</v>
      </c>
      <c r="S136" s="9"/>
      <c r="T136" s="9">
        <f t="shared" si="141"/>
        <v>15121600</v>
      </c>
    </row>
    <row r="137" spans="1:20" ht="250.5" customHeight="1" x14ac:dyDescent="0.25">
      <c r="A137" s="20"/>
      <c r="B137" s="19" t="s">
        <v>205</v>
      </c>
      <c r="C137" s="21" t="s">
        <v>235</v>
      </c>
      <c r="D137" s="9">
        <v>0</v>
      </c>
      <c r="E137" s="9">
        <v>4423200</v>
      </c>
      <c r="F137" s="9">
        <f t="shared" si="142"/>
        <v>4423200</v>
      </c>
      <c r="G137" s="9"/>
      <c r="H137" s="9">
        <f t="shared" si="143"/>
        <v>4423200</v>
      </c>
      <c r="I137" s="9"/>
      <c r="J137" s="9">
        <f t="shared" si="136"/>
        <v>4423200</v>
      </c>
      <c r="K137" s="9"/>
      <c r="L137" s="9">
        <f t="shared" si="137"/>
        <v>4423200</v>
      </c>
      <c r="M137" s="9"/>
      <c r="N137" s="9">
        <f t="shared" si="138"/>
        <v>4423200</v>
      </c>
      <c r="O137" s="9"/>
      <c r="P137" s="9">
        <f t="shared" si="139"/>
        <v>4423200</v>
      </c>
      <c r="Q137" s="9"/>
      <c r="R137" s="9">
        <f t="shared" si="140"/>
        <v>4423200</v>
      </c>
      <c r="S137" s="9"/>
      <c r="T137" s="9">
        <f t="shared" si="141"/>
        <v>4423200</v>
      </c>
    </row>
    <row r="138" spans="1:20" ht="56.25" customHeight="1" x14ac:dyDescent="0.25">
      <c r="A138" s="20"/>
      <c r="B138" s="19" t="s">
        <v>206</v>
      </c>
      <c r="C138" s="21" t="s">
        <v>207</v>
      </c>
      <c r="D138" s="9">
        <v>0</v>
      </c>
      <c r="E138" s="9">
        <v>24070400</v>
      </c>
      <c r="F138" s="9">
        <f t="shared" si="142"/>
        <v>24070400</v>
      </c>
      <c r="G138" s="9"/>
      <c r="H138" s="9">
        <f t="shared" si="143"/>
        <v>24070400</v>
      </c>
      <c r="I138" s="9"/>
      <c r="J138" s="9">
        <f t="shared" si="136"/>
        <v>24070400</v>
      </c>
      <c r="K138" s="9"/>
      <c r="L138" s="9">
        <f t="shared" si="137"/>
        <v>24070400</v>
      </c>
      <c r="M138" s="9"/>
      <c r="N138" s="9">
        <f t="shared" si="138"/>
        <v>24070400</v>
      </c>
      <c r="O138" s="9"/>
      <c r="P138" s="9">
        <f t="shared" si="139"/>
        <v>24070400</v>
      </c>
      <c r="Q138" s="9"/>
      <c r="R138" s="9">
        <f t="shared" si="140"/>
        <v>24070400</v>
      </c>
      <c r="S138" s="9"/>
      <c r="T138" s="9">
        <f t="shared" si="141"/>
        <v>24070400</v>
      </c>
    </row>
    <row r="139" spans="1:20" ht="89.25" customHeight="1" x14ac:dyDescent="0.25">
      <c r="A139" s="20"/>
      <c r="B139" s="19" t="s">
        <v>208</v>
      </c>
      <c r="C139" s="21" t="s">
        <v>209</v>
      </c>
      <c r="D139" s="9">
        <v>0</v>
      </c>
      <c r="E139" s="9">
        <v>27700700</v>
      </c>
      <c r="F139" s="9">
        <f t="shared" si="142"/>
        <v>27700700</v>
      </c>
      <c r="G139" s="9"/>
      <c r="H139" s="9">
        <f t="shared" si="143"/>
        <v>27700700</v>
      </c>
      <c r="I139" s="9"/>
      <c r="J139" s="9">
        <f t="shared" si="136"/>
        <v>27700700</v>
      </c>
      <c r="K139" s="9"/>
      <c r="L139" s="9">
        <f t="shared" si="137"/>
        <v>27700700</v>
      </c>
      <c r="M139" s="9"/>
      <c r="N139" s="9">
        <f t="shared" si="138"/>
        <v>27700700</v>
      </c>
      <c r="O139" s="9"/>
      <c r="P139" s="9">
        <f t="shared" si="139"/>
        <v>27700700</v>
      </c>
      <c r="Q139" s="9"/>
      <c r="R139" s="9">
        <f t="shared" si="140"/>
        <v>27700700</v>
      </c>
      <c r="S139" s="9"/>
      <c r="T139" s="9">
        <f t="shared" si="141"/>
        <v>27700700</v>
      </c>
    </row>
    <row r="140" spans="1:20" ht="115.5" customHeight="1" x14ac:dyDescent="0.25">
      <c r="A140" s="20"/>
      <c r="B140" s="19" t="s">
        <v>292</v>
      </c>
      <c r="C140" s="21" t="s">
        <v>291</v>
      </c>
      <c r="D140" s="9"/>
      <c r="E140" s="9"/>
      <c r="F140" s="9"/>
      <c r="G140" s="9"/>
      <c r="H140" s="9"/>
      <c r="I140" s="9"/>
      <c r="J140" s="9"/>
      <c r="K140" s="9"/>
      <c r="L140" s="9"/>
      <c r="M140" s="9"/>
      <c r="N140" s="9">
        <v>0</v>
      </c>
      <c r="O140" s="9">
        <v>28875800</v>
      </c>
      <c r="P140" s="9">
        <f t="shared" si="139"/>
        <v>28875800</v>
      </c>
      <c r="Q140" s="9"/>
      <c r="R140" s="9">
        <f t="shared" si="140"/>
        <v>28875800</v>
      </c>
      <c r="S140" s="9"/>
      <c r="T140" s="9">
        <f t="shared" si="141"/>
        <v>28875800</v>
      </c>
    </row>
    <row r="141" spans="1:20" ht="67.5" customHeight="1" x14ac:dyDescent="0.25">
      <c r="A141" s="20"/>
      <c r="B141" s="19" t="s">
        <v>303</v>
      </c>
      <c r="C141" s="21" t="s">
        <v>304</v>
      </c>
      <c r="D141" s="9"/>
      <c r="E141" s="9"/>
      <c r="F141" s="9"/>
      <c r="G141" s="9"/>
      <c r="H141" s="9"/>
      <c r="I141" s="9"/>
      <c r="J141" s="9"/>
      <c r="K141" s="9"/>
      <c r="L141" s="9"/>
      <c r="M141" s="9"/>
      <c r="N141" s="9"/>
      <c r="O141" s="9"/>
      <c r="P141" s="9"/>
      <c r="Q141" s="9">
        <v>402131100</v>
      </c>
      <c r="R141" s="9">
        <f t="shared" si="140"/>
        <v>402131100</v>
      </c>
      <c r="S141" s="9"/>
      <c r="T141" s="9">
        <f t="shared" si="141"/>
        <v>402131100</v>
      </c>
    </row>
    <row r="142" spans="1:20" ht="102.75" customHeight="1" x14ac:dyDescent="0.25">
      <c r="A142" s="20"/>
      <c r="B142" s="19" t="s">
        <v>213</v>
      </c>
      <c r="C142" s="21" t="s">
        <v>214</v>
      </c>
      <c r="D142" s="9"/>
      <c r="E142" s="9">
        <v>1704236500</v>
      </c>
      <c r="F142" s="9">
        <f t="shared" si="142"/>
        <v>1704236500</v>
      </c>
      <c r="G142" s="9"/>
      <c r="H142" s="9">
        <f t="shared" si="143"/>
        <v>1704236500</v>
      </c>
      <c r="I142" s="9"/>
      <c r="J142" s="9">
        <f t="shared" si="136"/>
        <v>1704236500</v>
      </c>
      <c r="K142" s="9"/>
      <c r="L142" s="9">
        <f t="shared" si="137"/>
        <v>1704236500</v>
      </c>
      <c r="M142" s="9">
        <v>250000000</v>
      </c>
      <c r="N142" s="9">
        <f t="shared" si="138"/>
        <v>1954236500</v>
      </c>
      <c r="O142" s="9"/>
      <c r="P142" s="9">
        <f t="shared" si="139"/>
        <v>1954236500</v>
      </c>
      <c r="Q142" s="9"/>
      <c r="R142" s="9">
        <f t="shared" si="140"/>
        <v>1954236500</v>
      </c>
      <c r="S142" s="9"/>
      <c r="T142" s="9">
        <f t="shared" si="141"/>
        <v>1954236500</v>
      </c>
    </row>
    <row r="143" spans="1:20" ht="115.5" customHeight="1" x14ac:dyDescent="0.25">
      <c r="A143" s="20"/>
      <c r="B143" s="19" t="s">
        <v>295</v>
      </c>
      <c r="C143" s="21" t="s">
        <v>296</v>
      </c>
      <c r="D143" s="9"/>
      <c r="E143" s="9"/>
      <c r="F143" s="9"/>
      <c r="G143" s="9"/>
      <c r="H143" s="9"/>
      <c r="I143" s="9"/>
      <c r="J143" s="9"/>
      <c r="K143" s="9"/>
      <c r="L143" s="9"/>
      <c r="M143" s="9"/>
      <c r="N143" s="9">
        <v>0</v>
      </c>
      <c r="O143" s="9">
        <v>60000000</v>
      </c>
      <c r="P143" s="9">
        <f t="shared" si="139"/>
        <v>60000000</v>
      </c>
      <c r="Q143" s="9"/>
      <c r="R143" s="9">
        <f t="shared" si="140"/>
        <v>60000000</v>
      </c>
      <c r="S143" s="9"/>
      <c r="T143" s="9">
        <f t="shared" si="141"/>
        <v>60000000</v>
      </c>
    </row>
    <row r="144" spans="1:20" ht="117.75" customHeight="1" x14ac:dyDescent="0.25">
      <c r="A144" s="20"/>
      <c r="B144" s="19" t="s">
        <v>232</v>
      </c>
      <c r="C144" s="21" t="s">
        <v>231</v>
      </c>
      <c r="D144" s="9"/>
      <c r="E144" s="9">
        <v>54720000</v>
      </c>
      <c r="F144" s="9">
        <f t="shared" si="142"/>
        <v>54720000</v>
      </c>
      <c r="G144" s="9"/>
      <c r="H144" s="9">
        <f t="shared" si="143"/>
        <v>54720000</v>
      </c>
      <c r="I144" s="9"/>
      <c r="J144" s="9">
        <f t="shared" si="136"/>
        <v>54720000</v>
      </c>
      <c r="K144" s="9"/>
      <c r="L144" s="9">
        <f t="shared" si="137"/>
        <v>54720000</v>
      </c>
      <c r="M144" s="9"/>
      <c r="N144" s="9">
        <f t="shared" si="138"/>
        <v>54720000</v>
      </c>
      <c r="O144" s="9"/>
      <c r="P144" s="9">
        <f t="shared" si="139"/>
        <v>54720000</v>
      </c>
      <c r="Q144" s="9"/>
      <c r="R144" s="9">
        <f t="shared" si="140"/>
        <v>54720000</v>
      </c>
      <c r="S144" s="9"/>
      <c r="T144" s="9">
        <f t="shared" si="141"/>
        <v>54720000</v>
      </c>
    </row>
    <row r="145" spans="1:21" ht="83.25" customHeight="1" x14ac:dyDescent="0.25">
      <c r="A145" s="20"/>
      <c r="B145" s="19" t="s">
        <v>255</v>
      </c>
      <c r="C145" s="21" t="s">
        <v>256</v>
      </c>
      <c r="D145" s="9"/>
      <c r="E145" s="9"/>
      <c r="F145" s="9"/>
      <c r="G145" s="9"/>
      <c r="H145" s="9"/>
      <c r="I145" s="9"/>
      <c r="J145" s="9">
        <f t="shared" si="136"/>
        <v>0</v>
      </c>
      <c r="K145" s="9">
        <v>415000000</v>
      </c>
      <c r="L145" s="9">
        <f t="shared" si="137"/>
        <v>415000000</v>
      </c>
      <c r="M145" s="9"/>
      <c r="N145" s="9">
        <f t="shared" si="138"/>
        <v>415000000</v>
      </c>
      <c r="O145" s="9"/>
      <c r="P145" s="9">
        <f t="shared" si="139"/>
        <v>415000000</v>
      </c>
      <c r="Q145" s="9">
        <v>-330607000</v>
      </c>
      <c r="R145" s="9">
        <f t="shared" si="140"/>
        <v>84393000</v>
      </c>
      <c r="S145" s="9"/>
      <c r="T145" s="9">
        <f t="shared" si="141"/>
        <v>84393000</v>
      </c>
    </row>
    <row r="146" spans="1:21" ht="51" customHeight="1" x14ac:dyDescent="0.25">
      <c r="A146" s="20"/>
      <c r="B146" s="19" t="s">
        <v>282</v>
      </c>
      <c r="C146" s="21" t="s">
        <v>281</v>
      </c>
      <c r="D146" s="9"/>
      <c r="E146" s="9"/>
      <c r="F146" s="9"/>
      <c r="G146" s="9"/>
      <c r="H146" s="9"/>
      <c r="I146" s="9"/>
      <c r="J146" s="9"/>
      <c r="K146" s="9"/>
      <c r="L146" s="9">
        <v>0</v>
      </c>
      <c r="M146" s="9">
        <v>5600000</v>
      </c>
      <c r="N146" s="9">
        <f t="shared" si="138"/>
        <v>5600000</v>
      </c>
      <c r="O146" s="9"/>
      <c r="P146" s="9">
        <f t="shared" si="139"/>
        <v>5600000</v>
      </c>
      <c r="Q146" s="9"/>
      <c r="R146" s="9">
        <f t="shared" si="140"/>
        <v>5600000</v>
      </c>
      <c r="S146" s="9"/>
      <c r="T146" s="9">
        <f t="shared" si="141"/>
        <v>5600000</v>
      </c>
    </row>
    <row r="147" spans="1:21" ht="117" customHeight="1" x14ac:dyDescent="0.25">
      <c r="A147" s="20"/>
      <c r="B147" s="19" t="s">
        <v>210</v>
      </c>
      <c r="C147" s="21" t="s">
        <v>211</v>
      </c>
      <c r="D147" s="9">
        <v>0</v>
      </c>
      <c r="E147" s="9">
        <v>3689400</v>
      </c>
      <c r="F147" s="9">
        <f t="shared" si="142"/>
        <v>3689400</v>
      </c>
      <c r="G147" s="9"/>
      <c r="H147" s="9">
        <f t="shared" si="143"/>
        <v>3689400</v>
      </c>
      <c r="I147" s="9"/>
      <c r="J147" s="9">
        <f t="shared" si="136"/>
        <v>3689400</v>
      </c>
      <c r="K147" s="9"/>
      <c r="L147" s="9">
        <f t="shared" si="137"/>
        <v>3689400</v>
      </c>
      <c r="M147" s="9"/>
      <c r="N147" s="9">
        <f t="shared" si="138"/>
        <v>3689400</v>
      </c>
      <c r="O147" s="9"/>
      <c r="P147" s="9">
        <f t="shared" si="139"/>
        <v>3689400</v>
      </c>
      <c r="Q147" s="9"/>
      <c r="R147" s="9">
        <f t="shared" si="140"/>
        <v>3689400</v>
      </c>
      <c r="S147" s="9"/>
      <c r="T147" s="9">
        <f t="shared" si="141"/>
        <v>3689400</v>
      </c>
    </row>
    <row r="148" spans="1:21" ht="69.75" customHeight="1" x14ac:dyDescent="0.25">
      <c r="A148" s="20"/>
      <c r="B148" s="19" t="s">
        <v>294</v>
      </c>
      <c r="C148" s="21" t="s">
        <v>293</v>
      </c>
      <c r="D148" s="9"/>
      <c r="E148" s="9"/>
      <c r="F148" s="9"/>
      <c r="G148" s="9"/>
      <c r="H148" s="9"/>
      <c r="I148" s="9"/>
      <c r="J148" s="9"/>
      <c r="K148" s="9"/>
      <c r="L148" s="9"/>
      <c r="M148" s="9"/>
      <c r="N148" s="9">
        <v>0</v>
      </c>
      <c r="O148" s="9">
        <v>14544300</v>
      </c>
      <c r="P148" s="9">
        <f t="shared" si="139"/>
        <v>14544300</v>
      </c>
      <c r="Q148" s="9"/>
      <c r="R148" s="9">
        <f>P148+Q148</f>
        <v>14544300</v>
      </c>
      <c r="S148" s="9"/>
      <c r="T148" s="9">
        <f t="shared" si="141"/>
        <v>14544300</v>
      </c>
    </row>
    <row r="149" spans="1:21" ht="99" customHeight="1" x14ac:dyDescent="0.25">
      <c r="A149" s="20"/>
      <c r="B149" s="19" t="s">
        <v>302</v>
      </c>
      <c r="C149" s="21" t="s">
        <v>301</v>
      </c>
      <c r="D149" s="9"/>
      <c r="E149" s="9"/>
      <c r="F149" s="9"/>
      <c r="G149" s="9"/>
      <c r="H149" s="9"/>
      <c r="I149" s="9"/>
      <c r="J149" s="9"/>
      <c r="K149" s="9"/>
      <c r="L149" s="9"/>
      <c r="M149" s="9"/>
      <c r="N149" s="9"/>
      <c r="O149" s="9"/>
      <c r="P149" s="9"/>
      <c r="Q149" s="9">
        <v>50000000</v>
      </c>
      <c r="R149" s="9">
        <f>P149+Q149</f>
        <v>50000000</v>
      </c>
      <c r="S149" s="9"/>
      <c r="T149" s="9">
        <f t="shared" si="141"/>
        <v>50000000</v>
      </c>
    </row>
    <row r="150" spans="1:21" ht="101.25" customHeight="1" x14ac:dyDescent="0.25">
      <c r="A150" s="20"/>
      <c r="B150" s="19" t="s">
        <v>270</v>
      </c>
      <c r="C150" s="21" t="s">
        <v>271</v>
      </c>
      <c r="D150" s="9"/>
      <c r="E150" s="9"/>
      <c r="F150" s="9"/>
      <c r="G150" s="9"/>
      <c r="H150" s="9"/>
      <c r="I150" s="9"/>
      <c r="J150" s="9"/>
      <c r="K150" s="9">
        <v>39216000</v>
      </c>
      <c r="L150" s="9">
        <f t="shared" si="137"/>
        <v>39216000</v>
      </c>
      <c r="M150" s="9"/>
      <c r="N150" s="9">
        <f t="shared" si="138"/>
        <v>39216000</v>
      </c>
      <c r="O150" s="9"/>
      <c r="P150" s="9">
        <f t="shared" si="139"/>
        <v>39216000</v>
      </c>
      <c r="Q150" s="9"/>
      <c r="R150" s="9">
        <f t="shared" si="140"/>
        <v>39216000</v>
      </c>
      <c r="S150" s="9"/>
      <c r="T150" s="9">
        <f t="shared" si="141"/>
        <v>39216000</v>
      </c>
    </row>
    <row r="151" spans="1:21" ht="67.5" customHeight="1" x14ac:dyDescent="0.25">
      <c r="A151" s="20"/>
      <c r="B151" s="19" t="s">
        <v>297</v>
      </c>
      <c r="C151" s="21" t="s">
        <v>298</v>
      </c>
      <c r="D151" s="9"/>
      <c r="E151" s="9"/>
      <c r="F151" s="9"/>
      <c r="G151" s="9"/>
      <c r="H151" s="9"/>
      <c r="I151" s="9"/>
      <c r="J151" s="9"/>
      <c r="K151" s="9"/>
      <c r="L151" s="9"/>
      <c r="M151" s="9"/>
      <c r="N151" s="9">
        <v>0</v>
      </c>
      <c r="O151" s="9">
        <v>1000000</v>
      </c>
      <c r="P151" s="9">
        <f t="shared" si="139"/>
        <v>1000000</v>
      </c>
      <c r="Q151" s="9"/>
      <c r="R151" s="9">
        <f t="shared" si="140"/>
        <v>1000000</v>
      </c>
      <c r="S151" s="9"/>
      <c r="T151" s="9">
        <f t="shared" si="141"/>
        <v>1000000</v>
      </c>
    </row>
    <row r="152" spans="1:21" ht="50.25" customHeight="1" x14ac:dyDescent="0.25">
      <c r="A152" s="20"/>
      <c r="B152" s="19" t="s">
        <v>257</v>
      </c>
      <c r="C152" s="21" t="s">
        <v>258</v>
      </c>
      <c r="D152" s="9"/>
      <c r="E152" s="9"/>
      <c r="F152" s="9"/>
      <c r="G152" s="9"/>
      <c r="H152" s="9"/>
      <c r="I152" s="9"/>
      <c r="J152" s="9"/>
      <c r="K152" s="9">
        <v>110000000</v>
      </c>
      <c r="L152" s="9">
        <f t="shared" si="137"/>
        <v>110000000</v>
      </c>
      <c r="M152" s="9"/>
      <c r="N152" s="9">
        <f t="shared" si="138"/>
        <v>110000000</v>
      </c>
      <c r="O152" s="9"/>
      <c r="P152" s="9">
        <f t="shared" si="139"/>
        <v>110000000</v>
      </c>
      <c r="Q152" s="9"/>
      <c r="R152" s="9">
        <f t="shared" si="140"/>
        <v>110000000</v>
      </c>
      <c r="S152" s="9"/>
      <c r="T152" s="9">
        <f t="shared" si="141"/>
        <v>110000000</v>
      </c>
    </row>
    <row r="153" spans="1:21" ht="53.25" customHeight="1" x14ac:dyDescent="0.25">
      <c r="A153" s="20"/>
      <c r="B153" s="16" t="s">
        <v>259</v>
      </c>
      <c r="C153" s="16" t="s">
        <v>260</v>
      </c>
      <c r="D153" s="3"/>
      <c r="E153" s="3"/>
      <c r="F153" s="3"/>
      <c r="G153" s="3"/>
      <c r="H153" s="3"/>
      <c r="I153" s="3"/>
      <c r="J153" s="3">
        <f t="shared" ref="J153:K154" si="144">J154</f>
        <v>0</v>
      </c>
      <c r="K153" s="3">
        <f t="shared" si="144"/>
        <v>347688700</v>
      </c>
      <c r="L153" s="3">
        <f>L154</f>
        <v>347688700</v>
      </c>
      <c r="M153" s="3">
        <f t="shared" ref="M153:M154" si="145">M154</f>
        <v>0</v>
      </c>
      <c r="N153" s="3">
        <f>N154</f>
        <v>347688700</v>
      </c>
      <c r="O153" s="3">
        <f t="shared" ref="O153:O154" si="146">O154</f>
        <v>0</v>
      </c>
      <c r="P153" s="3">
        <f>P154</f>
        <v>347688700</v>
      </c>
      <c r="Q153" s="3">
        <f t="shared" ref="Q153:T154" si="147">Q154</f>
        <v>0</v>
      </c>
      <c r="R153" s="3">
        <f t="shared" si="147"/>
        <v>347688700</v>
      </c>
      <c r="S153" s="3">
        <f t="shared" si="147"/>
        <v>0</v>
      </c>
      <c r="T153" s="3">
        <f t="shared" si="147"/>
        <v>347688700</v>
      </c>
    </row>
    <row r="154" spans="1:21" ht="67.5" customHeight="1" x14ac:dyDescent="0.25">
      <c r="A154" s="20"/>
      <c r="B154" s="16" t="s">
        <v>262</v>
      </c>
      <c r="C154" s="16" t="s">
        <v>261</v>
      </c>
      <c r="D154" s="3"/>
      <c r="E154" s="3"/>
      <c r="F154" s="3"/>
      <c r="G154" s="3"/>
      <c r="H154" s="3"/>
      <c r="I154" s="3"/>
      <c r="J154" s="3">
        <f t="shared" si="144"/>
        <v>0</v>
      </c>
      <c r="K154" s="3">
        <f t="shared" si="144"/>
        <v>347688700</v>
      </c>
      <c r="L154" s="3">
        <f>L155</f>
        <v>347688700</v>
      </c>
      <c r="M154" s="3">
        <f t="shared" si="145"/>
        <v>0</v>
      </c>
      <c r="N154" s="3">
        <f>N155</f>
        <v>347688700</v>
      </c>
      <c r="O154" s="3">
        <f t="shared" si="146"/>
        <v>0</v>
      </c>
      <c r="P154" s="3">
        <f>P155</f>
        <v>347688700</v>
      </c>
      <c r="Q154" s="3">
        <f t="shared" si="147"/>
        <v>0</v>
      </c>
      <c r="R154" s="3">
        <f t="shared" si="147"/>
        <v>347688700</v>
      </c>
      <c r="S154" s="3">
        <f t="shared" si="147"/>
        <v>0</v>
      </c>
      <c r="T154" s="3">
        <f t="shared" si="147"/>
        <v>347688700</v>
      </c>
    </row>
    <row r="155" spans="1:21" ht="180.75" customHeight="1" x14ac:dyDescent="0.25">
      <c r="A155" s="20"/>
      <c r="B155" s="19" t="s">
        <v>264</v>
      </c>
      <c r="C155" s="21" t="s">
        <v>263</v>
      </c>
      <c r="D155" s="9"/>
      <c r="E155" s="9"/>
      <c r="F155" s="9"/>
      <c r="G155" s="9"/>
      <c r="H155" s="9"/>
      <c r="I155" s="9"/>
      <c r="J155" s="9"/>
      <c r="K155" s="9">
        <v>347688700</v>
      </c>
      <c r="L155" s="9">
        <f>J155+K155</f>
        <v>347688700</v>
      </c>
      <c r="M155" s="9"/>
      <c r="N155" s="9">
        <f>L155+M155</f>
        <v>347688700</v>
      </c>
      <c r="O155" s="9"/>
      <c r="P155" s="9">
        <f>N155+O155</f>
        <v>347688700</v>
      </c>
      <c r="Q155" s="9"/>
      <c r="R155" s="9">
        <f>P155+Q155</f>
        <v>347688700</v>
      </c>
      <c r="S155" s="9"/>
      <c r="T155" s="9">
        <f>R155+S155</f>
        <v>347688700</v>
      </c>
    </row>
    <row r="156" spans="1:21" ht="36" customHeight="1" x14ac:dyDescent="0.25">
      <c r="A156" s="20"/>
      <c r="B156" s="16" t="s">
        <v>272</v>
      </c>
      <c r="C156" s="16" t="s">
        <v>277</v>
      </c>
      <c r="D156" s="3"/>
      <c r="E156" s="3"/>
      <c r="F156" s="3"/>
      <c r="G156" s="3"/>
      <c r="H156" s="3"/>
      <c r="I156" s="3"/>
      <c r="J156" s="3">
        <f>J157</f>
        <v>0</v>
      </c>
      <c r="K156" s="3">
        <f t="shared" ref="K156" si="148">K157</f>
        <v>2000000</v>
      </c>
      <c r="L156" s="3">
        <f>L157</f>
        <v>2000000</v>
      </c>
      <c r="M156" s="3">
        <f t="shared" ref="M156:M157" si="149">M157</f>
        <v>0</v>
      </c>
      <c r="N156" s="3">
        <f>N157</f>
        <v>2000000</v>
      </c>
      <c r="O156" s="3">
        <f t="shared" ref="O156:O157" si="150">O157</f>
        <v>0</v>
      </c>
      <c r="P156" s="3">
        <f>P157</f>
        <v>2000000</v>
      </c>
      <c r="Q156" s="3">
        <f t="shared" ref="Q156:T157" si="151">Q157</f>
        <v>0</v>
      </c>
      <c r="R156" s="3">
        <f t="shared" si="151"/>
        <v>2000000</v>
      </c>
      <c r="S156" s="3">
        <f t="shared" si="151"/>
        <v>0</v>
      </c>
      <c r="T156" s="3">
        <f t="shared" si="151"/>
        <v>2000000</v>
      </c>
    </row>
    <row r="157" spans="1:21" ht="52.5" customHeight="1" x14ac:dyDescent="0.25">
      <c r="A157" s="20"/>
      <c r="B157" s="16" t="s">
        <v>274</v>
      </c>
      <c r="C157" s="16" t="s">
        <v>273</v>
      </c>
      <c r="D157" s="3"/>
      <c r="E157" s="3"/>
      <c r="F157" s="3"/>
      <c r="G157" s="3"/>
      <c r="H157" s="3"/>
      <c r="I157" s="3"/>
      <c r="J157" s="3">
        <f>J158</f>
        <v>0</v>
      </c>
      <c r="K157" s="3">
        <f t="shared" ref="K157" si="152">K158</f>
        <v>2000000</v>
      </c>
      <c r="L157" s="3">
        <f>L158</f>
        <v>2000000</v>
      </c>
      <c r="M157" s="3">
        <f t="shared" si="149"/>
        <v>0</v>
      </c>
      <c r="N157" s="3">
        <f>N158</f>
        <v>2000000</v>
      </c>
      <c r="O157" s="3">
        <f t="shared" si="150"/>
        <v>0</v>
      </c>
      <c r="P157" s="3">
        <f>P158</f>
        <v>2000000</v>
      </c>
      <c r="Q157" s="3">
        <f t="shared" si="151"/>
        <v>0</v>
      </c>
      <c r="R157" s="3">
        <f t="shared" si="151"/>
        <v>2000000</v>
      </c>
      <c r="S157" s="3">
        <f t="shared" si="151"/>
        <v>0</v>
      </c>
      <c r="T157" s="3">
        <f t="shared" si="151"/>
        <v>2000000</v>
      </c>
    </row>
    <row r="158" spans="1:21" ht="67.5" customHeight="1" x14ac:dyDescent="0.25">
      <c r="A158" s="20"/>
      <c r="B158" s="19" t="s">
        <v>275</v>
      </c>
      <c r="C158" s="21" t="s">
        <v>276</v>
      </c>
      <c r="D158" s="9"/>
      <c r="E158" s="9"/>
      <c r="F158" s="9"/>
      <c r="G158" s="9"/>
      <c r="H158" s="9"/>
      <c r="I158" s="9"/>
      <c r="J158" s="9"/>
      <c r="K158" s="9">
        <v>2000000</v>
      </c>
      <c r="L158" s="9">
        <f>J158+K158</f>
        <v>2000000</v>
      </c>
      <c r="M158" s="9"/>
      <c r="N158" s="9">
        <f>L158+M158</f>
        <v>2000000</v>
      </c>
      <c r="O158" s="9"/>
      <c r="P158" s="9">
        <f>N158+O158</f>
        <v>2000000</v>
      </c>
      <c r="Q158" s="9"/>
      <c r="R158" s="9">
        <f>P158+Q158</f>
        <v>2000000</v>
      </c>
      <c r="S158" s="9"/>
      <c r="T158" s="9">
        <f>R158+S158</f>
        <v>2000000</v>
      </c>
    </row>
    <row r="159" spans="1:21" ht="19.5" customHeight="1" x14ac:dyDescent="0.3">
      <c r="A159" s="20"/>
      <c r="B159" s="29" t="s">
        <v>62</v>
      </c>
      <c r="C159" s="29"/>
      <c r="D159" s="7">
        <f>SUM(D12,D47)</f>
        <v>65343209938</v>
      </c>
      <c r="E159" s="7">
        <f t="shared" ref="E159" si="153">SUM(E12,E47)</f>
        <v>5814006500</v>
      </c>
      <c r="F159" s="7">
        <f t="shared" ref="F159:L159" si="154">SUM(F12,F47)</f>
        <v>71157216438</v>
      </c>
      <c r="G159" s="7">
        <f t="shared" si="154"/>
        <v>1076030521</v>
      </c>
      <c r="H159" s="7">
        <f t="shared" si="154"/>
        <v>72233246959</v>
      </c>
      <c r="I159" s="7">
        <f t="shared" si="154"/>
        <v>-899125021</v>
      </c>
      <c r="J159" s="7">
        <f t="shared" si="154"/>
        <v>71334121938</v>
      </c>
      <c r="K159" s="7">
        <f t="shared" si="154"/>
        <v>2230394023</v>
      </c>
      <c r="L159" s="7">
        <f t="shared" si="154"/>
        <v>73564515961</v>
      </c>
      <c r="M159" s="3">
        <f t="shared" ref="M159" si="155">SUM(M12,M47)</f>
        <v>38089000</v>
      </c>
      <c r="N159" s="3">
        <f>SUM(N12,N47)</f>
        <v>73602604961</v>
      </c>
      <c r="O159" s="3">
        <f t="shared" ref="O159" si="156">SUM(O12,O47)</f>
        <v>782396550</v>
      </c>
      <c r="P159" s="3">
        <f>SUM(P12,P47)</f>
        <v>74385001511</v>
      </c>
      <c r="Q159" s="3">
        <f t="shared" ref="Q159" si="157">SUM(Q12,Q47)</f>
        <v>118473973</v>
      </c>
      <c r="R159" s="3">
        <f>SUM(R12,R47)</f>
        <v>74503475484</v>
      </c>
      <c r="S159" s="3">
        <f t="shared" ref="S159:T159" si="158">SUM(S12,S47)</f>
        <v>-165898051</v>
      </c>
      <c r="T159" s="3">
        <f t="shared" si="158"/>
        <v>74337577433</v>
      </c>
      <c r="U159" s="27" t="s">
        <v>287</v>
      </c>
    </row>
    <row r="163" spans="10:20" x14ac:dyDescent="0.25">
      <c r="J163" s="23"/>
      <c r="K163" s="23"/>
      <c r="L163" s="23"/>
      <c r="M163" s="23"/>
      <c r="N163" s="23"/>
      <c r="O163" s="23"/>
      <c r="P163" s="23"/>
      <c r="Q163" s="23"/>
      <c r="R163" s="23"/>
      <c r="S163" s="23"/>
      <c r="T163" s="23"/>
    </row>
  </sheetData>
  <mergeCells count="5">
    <mergeCell ref="B159:C159"/>
    <mergeCell ref="C1:T1"/>
    <mergeCell ref="C2:T2"/>
    <mergeCell ref="C3:T3"/>
    <mergeCell ref="B9:T9"/>
  </mergeCells>
  <phoneticPr fontId="0" type="noConversion"/>
  <printOptions horizontalCentered="1"/>
  <pageMargins left="0.98425196850393704" right="0.19685039370078741" top="0.78740157480314965" bottom="0.78740157480314965" header="0.39370078740157483" footer="0.31496062992125984"/>
  <pageSetup paperSize="9" orientation="portrait" r:id="rId1"/>
  <headerFooter differentFirst="1">
    <oddHeader>&amp;C&amp;14&amp;P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Company>Департамент финансов</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Марина В. Рачкова</dc:creator>
  <cp:lastModifiedBy>user</cp:lastModifiedBy>
  <cp:lastPrinted>2019-11-19T07:16:26Z</cp:lastPrinted>
  <dcterms:created xsi:type="dcterms:W3CDTF">2010-10-13T08:18:32Z</dcterms:created>
  <dcterms:modified xsi:type="dcterms:W3CDTF">2019-11-25T10:39:45Z</dcterms:modified>
</cp:coreProperties>
</file>