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3\Проекты законов\Gavrilova\ПЗ о бюджете ТФ ОМС на 2024\"/>
    </mc:Choice>
  </mc:AlternateContent>
  <bookViews>
    <workbookView xWindow="-15" yWindow="7215" windowWidth="19230" windowHeight="4215" tabRatio="599"/>
  </bookViews>
  <sheets>
    <sheet name="Доходы 2024-2026" sheetId="20" r:id="rId1"/>
  </sheets>
  <definedNames>
    <definedName name="_xlnm.Print_Titles" localSheetId="0">'Доходы 2024-2026'!$4:$4</definedName>
    <definedName name="_xlnm.Print_Area" localSheetId="0">'Доходы 2024-2026'!$A$1:$J$13</definedName>
  </definedNames>
  <calcPr calcId="162913" fullPrecision="0"/>
</workbook>
</file>

<file path=xl/calcChain.xml><?xml version="1.0" encoding="utf-8"?>
<calcChain xmlns="http://schemas.openxmlformats.org/spreadsheetml/2006/main">
  <c r="F12" i="20" l="1"/>
  <c r="F10" i="20"/>
  <c r="B9" i="20"/>
  <c r="B13" i="20" s="1"/>
  <c r="F5" i="20"/>
  <c r="I5" i="20" l="1"/>
  <c r="I12" i="20" l="1"/>
  <c r="E9" i="20" l="1"/>
  <c r="F9" i="20" s="1"/>
  <c r="I10" i="20"/>
  <c r="E13" i="20" l="1"/>
  <c r="F13" i="20" s="1"/>
  <c r="H9" i="20"/>
  <c r="H13" i="20" s="1"/>
  <c r="I13" i="20" l="1"/>
  <c r="I9" i="20"/>
</calcChain>
</file>

<file path=xl/sharedStrings.xml><?xml version="1.0" encoding="utf-8"?>
<sst xmlns="http://schemas.openxmlformats.org/spreadsheetml/2006/main" count="34" uniqueCount="32">
  <si>
    <t>(руб.)</t>
  </si>
  <si>
    <t>ВСЕГО ДОХОДОВ</t>
  </si>
  <si>
    <t>000 2 00 00000 00 0000 000 Безвозмездные поступления</t>
  </si>
  <si>
    <t>Наименование кода дохода</t>
  </si>
  <si>
    <t>000 1 00 00000 00 0000 000 Налоговые и неналоговые доходы</t>
  </si>
  <si>
    <t>395 2 02 55093 09 0000 150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</si>
  <si>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59999 09 0000 150 Прочие межбюджетные трансферты, передаваемые бюджетам территориальных фондов обязательного медицинского страхования</t>
  </si>
  <si>
    <t>Проект бюджета
на 2025 год</t>
  </si>
  <si>
    <t>%
к 2024 г.</t>
  </si>
  <si>
    <t>Расчеты (обоснования) показателей на 2025 год</t>
  </si>
  <si>
    <t>Проект бюджета
на 2026 год</t>
  </si>
  <si>
    <t>%
к 2025 г.</t>
  </si>
  <si>
    <t>Расчеты (обоснования) показателей на 2026 год</t>
  </si>
  <si>
    <t xml:space="preserve">2) Поступления средств от уплаты штрафов, неустоек, пеней, уплаченных в случае просрочки исполнения поставщиком (подрядчиком, исполнителем) обязательств, предусмотренных государственным контрактом, заключенным Фондом, запланированы в сумме 2,7 тыс. руб.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
</t>
  </si>
  <si>
    <t xml:space="preserve">2) Поступления средств от уплаты штрафов, неустоек, пеней, уплаченных в случае просрочки исполнения поставщиком (подрядчиком, исполнителем) обязательств, предусмотренных государственным контрактом, заключенным Фондом, запланированы в сумме 2,8 тыс. руб.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
</t>
  </si>
  <si>
    <t>3) Поступления иных штрафов, неустоек, пеней, уплаченных в соответствии с законом или договором в случае неисполнения или ненадлежащего исполнения обязательств перед Фондом запланированы в сумме 4 146,3 тыс. руб., в том числе:
а) поступления средств на формирование НСЗ Фонда для финансового обеспечения мероприятий запланированы в сумме 2 695,2 тыс. рублей. Средства формируются в соответствии с частью 6.3 статьи 26 Федерального закона № 326-ФЗ. Источником формирования средств НСЗ Фонда на финансовое обеспечение мероприятий являются штрафы,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за предшествующие годы;</t>
  </si>
  <si>
    <t xml:space="preserve">3) Поступления иных штрафов, неустоек, пеней, уплаченных в соответствии с законом или договором в случае неисполнения или ненадлежащего исполнения обязательств перед Фондом запланированы в сумме 4 111,1 тыс. руб., в том числе:
а) поступления средств на формирование НСЗ Фонда для финансового обеспечения мероприятий запланированы в сумме 2 678,5 тыс. руб. Средства формируются в соответствии с частью 6.3 статьи 26 Федерального закона № 326-ФЗ. Источником формирования средств НСЗ Фонда на финансовое обеспечение мероприятий являются штрафы,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за предшествующие годы;
</t>
  </si>
  <si>
    <t>б)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контрольно-ревизионного отдела Фонда и за нарушение обязательств по договорам на оказание и оплату медицинской помощи по ОМС запланированы в размере 1 451,1 тыс. руб.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</t>
  </si>
  <si>
    <t>б)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контрольно-ревизионного отдела Фонда и за нарушение обязательств по договорам на оказание и оплату медицинской помощи по ОМС запланированы в размере 1 432,6 тыс. руб.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</t>
  </si>
  <si>
    <t>Размер субвенции запланирован в соответствии с объемом расходов бюджета ФОМС и рассчитан в соответствии с  Постановлением Правительства РФ № 462 и проектом Программы государственных гарантий: 19 175,3 руб.  (подушевой норматив финансирования на одного застрахованного за счет субвенции ФОМС на 2025 год) х 1 273 276 чел. (численность застрахованного  населения ЯО на 01.01.2023)/1000 = 24 415 449,3 тыс. руб.</t>
  </si>
  <si>
    <t xml:space="preserve">Размер субвенции запланирован в соответствии с объемом расходов бюджета ФОМС и рассчитан в соответствии с  Постановлением Правительства РФ № 462 и проектом Программы государственных гарантий: 20 456,9 руб.  (подушевой норматив финансирования на одного застрахованного за счет субвенции ФОМС на 2026 год) х 1 273 276 чел. (численность застрахованного  населения ЯО на 01.01.2023)/1000 = 26 047 279,8 тыс. руб. </t>
  </si>
  <si>
    <t>Неналоговые доходы запланированы в сумме 71 405,6 тыс. руб., из них:
1) Поступления прочих доходов от компенсации затрат бюджетов территориальных фондов обязательного медицинского страхования на формирование НСЗ Фонда для финансового обеспечения мероприятий запланированы в сумме 67 256,6 тыс. руб. Средства формируются в соответствии с частью 6.3 статьи 26 Федерального закона № 326-ФЗ. Источником формирования средств НСЗ Фонда на финансовое обеспечение мероприятий являются санкции (снятия),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по результатам проведения экспертиз качества медицинской помощи и медико-экономических экспертиз за предшествующие годы.</t>
  </si>
  <si>
    <t>Неналоговые доходы запланированы в сумме 76 568,4 тыс. руб., из них:
1) Поступления прочих доходов от компенсации затрат бюджетов территориальных фондов обязательного медицинского страхования на формирование НСЗ Фонда для финансового обеспечения мероприятий  запланированы в сумме 72 454,5 тыс. руб. Средства формируются в соответствии с частью 6.3 статьи 26 Федерального закона № 326-ФЗ. Источником формирования средств НСЗ Фонда на финансовое обеспечение мероприятий являются санкции (снятия),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по результатам проведения экспертиз качества медицинской помощи и медико-экономических экспертиз за предшествующие годы.</t>
  </si>
  <si>
    <t>Расчет осуществлялся на основании усреднения годовых объемов поступлений по данному виду доходов за предшествующие годы с учетом динамики роста субвенции ФОМС и размеров задолженности территориальных фондов ОМС других субъектов перед Фондом.</t>
  </si>
  <si>
    <t>%
к 2023 г.</t>
  </si>
  <si>
    <t>Проект бюджета
на 2024 год</t>
  </si>
  <si>
    <t>Неналоговые доходы запланированы в сумме 63 357,1 тыс. руб., из них:
1) Поступления прочих доходов от компенсации затрат бюджетов территориальных фондов обязательного медицинского страхования на формирование нормированного страхового запаса Фонда (далее - НСЗ Фонда)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 (далее – финансовое обеспечение мероприятий) запланированы в сумме 59 344,8 тыс. руб. Средства формируются в соответствии с частью 6.3 статьи 26 Федерального закона от 29.11.2010 № 326-ФЗ «Об обязательном медицинском страховании в Российской Федерации» (далее - Федеральный закон № 326-ФЗ). Источником формирования средств НСЗ Фонда на финансовое обеспечение мероприятий являются санкции (снятия),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по результатам проведения экспертиз качества медицинской помощи и медико-экономических экспертиз за предшествующие годы.
2) Поступления средств от уплаты штрафов, неустоек, пеней, уплаченных в случае просрочки исполнения поставщиком (подрядчиком, исполнителем) обязательств, предусмотренных государственным контрактом, заключенным Фондом, запланированы в сумме 5,6 тыс. руб.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</t>
  </si>
  <si>
    <t>3) Поступления иных штрафов, неустоек, пеней, уплаченных в соответствии с законом или договором в случае неисполнения или ненадлежащего исполнения обязательств перед Фондом запланированы в сумме 4 006,7 тыс. руб., в том числе:
а) поступления средств на формирование НСЗ Фонда для финансового обеспечения мероприятий запланированы в сумме 2 708,3 тыс. руб. Средства формируются в соответствии с частью 6.3 статьи 26 Федерального закона № 326-ФЗ. Источником формирования средств НСЗ Фонда на финансовое обеспечение мероприятий являются штрафы,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за предшествующие годы;</t>
  </si>
  <si>
    <t>б)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контрольно-ревизионного отдела Фонда и за нарушение обязательств по договорам на оказание и оплату медицинской помощи по ОМС запланированы в размере 1 298,4 тыс. руб.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</t>
  </si>
  <si>
    <t>Размер субвенции запланирован в соответствии с объемом расходов бюджета ФОМС, установленным в проекте федерального закона "О бюджете Федерального фонда обязательного медицинского страхования на 2024 год  и на плановый период 2025 и 2026 годов". Сумма субвенции ФОМС рассчитана в соответствии с Постановлением Правительства РФ от 05.05.2012 № 462 "О порядке распределения, предоставления и расходования субвенций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страхования" (далее - Постановление Правительства РФ № 462) и проектом Программы государственных гарантий бесплатного оказания гражданам медицинской помощи на 2024 год и на плановый период 2025 и 2026 годов (далее – проект Программы государственных гарантий):  
17 932,5 руб. (подушевой норматив финансирования на одного застрахованного за счет субвенции ФОМС на 2024 год) х 1 273 276 чел. (численность застрахованного населения ЯО на 01.01.2023) /1000 = 22 833 021,9 тыс. руб.</t>
  </si>
  <si>
    <t>Расчеты (обоснования) показателей на 2024 год</t>
  </si>
  <si>
    <t>Расчеты (обоснования) по статьям классификации доходов бюджета Территориального фонда обязательного медицинского страхования Ярославской области на 2024 год и на плановый период 2025 и 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</si>
</sst>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%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</cellStyleXfs>
  <cellXfs count="47">
    <xf numFmtId="0" fontId="0" fillId="0" borderId="0" xfId="0"/>
    <xf numFmtId="0" fontId="5" fillId="0" borderId="0" xfId="0" applyFont="1" applyFill="1"/>
    <xf numFmtId="0" fontId="5" fillId="0" borderId="0" xfId="0" applyFont="1"/>
    <xf numFmtId="3" fontId="5" fillId="0" borderId="0" xfId="0" applyNumberFormat="1" applyFont="1" applyFill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5" fontId="5" fillId="0" borderId="3" xfId="3" applyNumberFormat="1" applyFont="1" applyFill="1" applyBorder="1" applyAlignment="1">
      <alignment vertical="top" wrapText="1"/>
    </xf>
    <xf numFmtId="165" fontId="5" fillId="0" borderId="4" xfId="3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165" fontId="5" fillId="0" borderId="2" xfId="3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vertical="top"/>
    </xf>
    <xf numFmtId="165" fontId="5" fillId="0" borderId="2" xfId="3" applyNumberFormat="1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 wrapText="1"/>
    </xf>
    <xf numFmtId="4" fontId="4" fillId="0" borderId="1" xfId="4" applyNumberFormat="1" applyFont="1" applyFill="1" applyBorder="1" applyAlignment="1">
      <alignment horizontal="center" vertical="top" wrapText="1"/>
    </xf>
    <xf numFmtId="165" fontId="5" fillId="0" borderId="2" xfId="3" applyNumberFormat="1" applyFont="1" applyFill="1" applyBorder="1" applyAlignment="1">
      <alignment horizontal="center" vertical="top"/>
    </xf>
    <xf numFmtId="3" fontId="5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/>
    </xf>
    <xf numFmtId="165" fontId="5" fillId="0" borderId="1" xfId="3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5" fontId="5" fillId="0" borderId="3" xfId="3" applyNumberFormat="1" applyFont="1" applyFill="1" applyBorder="1" applyAlignment="1">
      <alignment horizontal="center" vertical="top"/>
    </xf>
    <xf numFmtId="165" fontId="5" fillId="0" borderId="2" xfId="3" applyNumberFormat="1" applyFont="1" applyFill="1" applyBorder="1" applyAlignment="1">
      <alignment horizontal="center" vertical="top"/>
    </xf>
    <xf numFmtId="165" fontId="5" fillId="0" borderId="3" xfId="3" applyNumberFormat="1" applyFont="1" applyFill="1" applyBorder="1" applyAlignment="1">
      <alignment horizontal="left" vertical="top" wrapText="1"/>
    </xf>
    <xf numFmtId="165" fontId="5" fillId="0" borderId="2" xfId="3" applyNumberFormat="1" applyFont="1" applyFill="1" applyBorder="1" applyAlignment="1">
      <alignment horizontal="left" vertical="top" wrapText="1"/>
    </xf>
    <xf numFmtId="4" fontId="5" fillId="0" borderId="3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" fontId="5" fillId="0" borderId="4" xfId="0" applyNumberFormat="1" applyFont="1" applyFill="1" applyBorder="1" applyAlignment="1">
      <alignment horizontal="center" vertical="top"/>
    </xf>
    <xf numFmtId="165" fontId="5" fillId="0" borderId="4" xfId="3" applyNumberFormat="1" applyFont="1" applyFill="1" applyBorder="1" applyAlignment="1">
      <alignment horizontal="center" vertical="top"/>
    </xf>
    <xf numFmtId="165" fontId="5" fillId="0" borderId="3" xfId="3" applyNumberFormat="1" applyFont="1" applyFill="1" applyBorder="1" applyAlignment="1">
      <alignment horizontal="center" vertical="top" wrapText="1"/>
    </xf>
    <xf numFmtId="165" fontId="5" fillId="0" borderId="4" xfId="3" applyNumberFormat="1" applyFont="1" applyFill="1" applyBorder="1" applyAlignment="1">
      <alignment horizontal="center" vertical="top" wrapText="1"/>
    </xf>
    <xf numFmtId="165" fontId="5" fillId="0" borderId="2" xfId="3" applyNumberFormat="1" applyFont="1" applyFill="1" applyBorder="1" applyAlignment="1">
      <alignment horizontal="center" vertical="top" wrapText="1"/>
    </xf>
  </cellXfs>
  <cellStyles count="6">
    <cellStyle name="Excel Built-in Normal" xfId="5"/>
    <cellStyle name="Обычный" xfId="0" builtinId="0"/>
    <cellStyle name="Обычный 2" xfId="1"/>
    <cellStyle name="Обычный 2 2" xfId="2"/>
    <cellStyle name="Процентный" xfId="3" builtinId="5"/>
    <cellStyle name="Финансовый" xfId="4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view="pageBreakPreview" zoomScale="60" zoomScaleNormal="60" workbookViewId="0">
      <selection activeCell="H5" sqref="H5:H7"/>
    </sheetView>
  </sheetViews>
  <sheetFormatPr defaultRowHeight="18.75" x14ac:dyDescent="0.3"/>
  <cols>
    <col min="1" max="1" width="20.140625" style="28" customWidth="1"/>
    <col min="2" max="2" width="25.28515625" style="28" customWidth="1"/>
    <col min="3" max="3" width="12.42578125" style="28" customWidth="1"/>
    <col min="4" max="4" width="64.85546875" style="28" customWidth="1"/>
    <col min="5" max="5" width="23.28515625" style="1" customWidth="1"/>
    <col min="6" max="6" width="11.5703125" style="1" customWidth="1"/>
    <col min="7" max="7" width="60.7109375" style="1" customWidth="1"/>
    <col min="8" max="8" width="24" style="1" customWidth="1"/>
    <col min="9" max="9" width="12.28515625" style="1" customWidth="1"/>
    <col min="10" max="10" width="60.7109375" style="1" customWidth="1"/>
    <col min="11" max="11" width="15.42578125" style="1" bestFit="1" customWidth="1"/>
    <col min="12" max="12" width="9.140625" style="1"/>
    <col min="13" max="13" width="15.85546875" style="1" customWidth="1"/>
    <col min="14" max="14" width="9.140625" style="1"/>
    <col min="15" max="15" width="15.42578125" style="1" customWidth="1"/>
    <col min="16" max="16384" width="9.140625" style="1"/>
  </cols>
  <sheetData>
    <row r="1" spans="1:11" x14ac:dyDescent="0.3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</row>
    <row r="2" spans="1:11" x14ac:dyDescent="0.3">
      <c r="A2" s="2"/>
      <c r="B2" s="2"/>
      <c r="C2" s="2"/>
      <c r="D2" s="2"/>
      <c r="H2" s="3" t="s">
        <v>0</v>
      </c>
      <c r="J2" s="3"/>
    </row>
    <row r="3" spans="1:11" s="6" customFormat="1" ht="60" customHeight="1" x14ac:dyDescent="0.25">
      <c r="A3" s="4" t="s">
        <v>3</v>
      </c>
      <c r="B3" s="5" t="s">
        <v>25</v>
      </c>
      <c r="C3" s="5" t="s">
        <v>24</v>
      </c>
      <c r="D3" s="4" t="s">
        <v>30</v>
      </c>
      <c r="E3" s="5" t="s">
        <v>7</v>
      </c>
      <c r="F3" s="5" t="s">
        <v>8</v>
      </c>
      <c r="G3" s="4" t="s">
        <v>9</v>
      </c>
      <c r="H3" s="5" t="s">
        <v>10</v>
      </c>
      <c r="I3" s="5" t="s">
        <v>11</v>
      </c>
      <c r="J3" s="4" t="s">
        <v>12</v>
      </c>
    </row>
    <row r="4" spans="1:11" s="6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</row>
    <row r="5" spans="1:11" s="6" customFormat="1" ht="409.5" customHeight="1" x14ac:dyDescent="0.25">
      <c r="A5" s="39" t="s">
        <v>4</v>
      </c>
      <c r="B5" s="33">
        <v>63357100</v>
      </c>
      <c r="C5" s="29">
        <v>0.69699999999999995</v>
      </c>
      <c r="D5" s="35" t="s">
        <v>26</v>
      </c>
      <c r="E5" s="33">
        <v>71405600</v>
      </c>
      <c r="F5" s="44">
        <f>E5/B5</f>
        <v>1.127</v>
      </c>
      <c r="G5" s="8" t="s">
        <v>21</v>
      </c>
      <c r="H5" s="33">
        <v>76568400</v>
      </c>
      <c r="I5" s="44">
        <f>H5/E5</f>
        <v>1.0720000000000001</v>
      </c>
      <c r="J5" s="8" t="s">
        <v>22</v>
      </c>
    </row>
    <row r="6" spans="1:11" s="6" customFormat="1" ht="321" customHeight="1" x14ac:dyDescent="0.25">
      <c r="A6" s="40"/>
      <c r="B6" s="42"/>
      <c r="C6" s="43"/>
      <c r="D6" s="38"/>
      <c r="E6" s="42"/>
      <c r="F6" s="45"/>
      <c r="G6" s="9" t="s">
        <v>13</v>
      </c>
      <c r="H6" s="42"/>
      <c r="I6" s="45"/>
      <c r="J6" s="9" t="s">
        <v>14</v>
      </c>
    </row>
    <row r="7" spans="1:11" s="6" customFormat="1" ht="384.75" customHeight="1" x14ac:dyDescent="0.25">
      <c r="A7" s="41"/>
      <c r="B7" s="34"/>
      <c r="C7" s="30"/>
      <c r="D7" s="10" t="s">
        <v>27</v>
      </c>
      <c r="E7" s="34"/>
      <c r="F7" s="46"/>
      <c r="G7" s="11" t="s">
        <v>15</v>
      </c>
      <c r="H7" s="34"/>
      <c r="I7" s="46"/>
      <c r="J7" s="11" t="s">
        <v>16</v>
      </c>
    </row>
    <row r="8" spans="1:11" s="6" customFormat="1" ht="261.75" customHeight="1" x14ac:dyDescent="0.25">
      <c r="A8" s="12"/>
      <c r="B8" s="13"/>
      <c r="C8" s="14"/>
      <c r="D8" s="10" t="s">
        <v>28</v>
      </c>
      <c r="E8" s="13"/>
      <c r="F8" s="11"/>
      <c r="G8" s="11" t="s">
        <v>17</v>
      </c>
      <c r="H8" s="13"/>
      <c r="I8" s="11"/>
      <c r="J8" s="11" t="s">
        <v>18</v>
      </c>
    </row>
    <row r="9" spans="1:11" ht="63" customHeight="1" x14ac:dyDescent="0.3">
      <c r="A9" s="15" t="s">
        <v>2</v>
      </c>
      <c r="B9" s="16">
        <f>SUM(B10:B12)</f>
        <v>23618460400</v>
      </c>
      <c r="C9" s="17">
        <v>1.125</v>
      </c>
      <c r="D9" s="15"/>
      <c r="E9" s="16">
        <f>SUM(E10:E12)</f>
        <v>25030826700</v>
      </c>
      <c r="F9" s="17">
        <f>IFERROR(E9/B9,"")</f>
        <v>1.06</v>
      </c>
      <c r="G9" s="17"/>
      <c r="H9" s="16">
        <f>SUM(H10:H12)</f>
        <v>26689870400</v>
      </c>
      <c r="I9" s="17">
        <f>IFERROR(H9/E9,"")</f>
        <v>1.0660000000000001</v>
      </c>
      <c r="J9" s="17"/>
      <c r="K9" s="18"/>
    </row>
    <row r="10" spans="1:11" s="20" customFormat="1" ht="409.6" customHeight="1" x14ac:dyDescent="0.3">
      <c r="A10" s="35" t="s">
        <v>5</v>
      </c>
      <c r="B10" s="33">
        <v>22833021900</v>
      </c>
      <c r="C10" s="29">
        <v>1.121</v>
      </c>
      <c r="D10" s="35" t="s">
        <v>29</v>
      </c>
      <c r="E10" s="33">
        <v>24415449300</v>
      </c>
      <c r="F10" s="29">
        <f>IFERROR(E10/B10,"")</f>
        <v>1.069</v>
      </c>
      <c r="G10" s="31" t="s">
        <v>19</v>
      </c>
      <c r="H10" s="33">
        <v>26047279800</v>
      </c>
      <c r="I10" s="29">
        <f>IFERROR(H10/E10,"")</f>
        <v>1.0669999999999999</v>
      </c>
      <c r="J10" s="31" t="s">
        <v>20</v>
      </c>
      <c r="K10" s="19"/>
    </row>
    <row r="11" spans="1:11" s="20" customFormat="1" ht="48" customHeight="1" x14ac:dyDescent="0.3">
      <c r="A11" s="36"/>
      <c r="B11" s="34"/>
      <c r="C11" s="30"/>
      <c r="D11" s="36"/>
      <c r="E11" s="34"/>
      <c r="F11" s="30"/>
      <c r="G11" s="32"/>
      <c r="H11" s="34"/>
      <c r="I11" s="30"/>
      <c r="J11" s="32"/>
      <c r="K11" s="19"/>
    </row>
    <row r="12" spans="1:11" s="20" customFormat="1" ht="235.5" customHeight="1" x14ac:dyDescent="0.3">
      <c r="A12" s="21" t="s">
        <v>6</v>
      </c>
      <c r="B12" s="22">
        <v>785438500</v>
      </c>
      <c r="C12" s="17">
        <v>1.1180000000000001</v>
      </c>
      <c r="D12" s="21" t="s">
        <v>23</v>
      </c>
      <c r="E12" s="22">
        <v>615377400</v>
      </c>
      <c r="F12" s="17">
        <f>IFERROR(E12/B12,"")</f>
        <v>0.78300000000000003</v>
      </c>
      <c r="G12" s="23" t="s">
        <v>23</v>
      </c>
      <c r="H12" s="22">
        <v>642590600</v>
      </c>
      <c r="I12" s="17">
        <f t="shared" ref="I12:I13" si="0">IFERROR(H12/E12,"")</f>
        <v>1.044</v>
      </c>
      <c r="J12" s="23" t="s">
        <v>23</v>
      </c>
      <c r="K12" s="19"/>
    </row>
    <row r="13" spans="1:11" ht="37.5" x14ac:dyDescent="0.3">
      <c r="A13" s="24" t="s">
        <v>1</v>
      </c>
      <c r="B13" s="25">
        <f>B9+B5</f>
        <v>23681817500</v>
      </c>
      <c r="C13" s="17">
        <v>1.123</v>
      </c>
      <c r="D13" s="26"/>
      <c r="E13" s="25">
        <f>E9+E5</f>
        <v>25102232300</v>
      </c>
      <c r="F13" s="17">
        <f>IFERROR(E13/B13,"")</f>
        <v>1.06</v>
      </c>
      <c r="G13" s="17"/>
      <c r="H13" s="25">
        <f>H9+H5</f>
        <v>26766438800</v>
      </c>
      <c r="I13" s="17">
        <f t="shared" si="0"/>
        <v>1.0660000000000001</v>
      </c>
      <c r="J13" s="17"/>
      <c r="K13" s="18"/>
    </row>
    <row r="14" spans="1:11" x14ac:dyDescent="0.3">
      <c r="A14" s="27"/>
      <c r="B14" s="27"/>
      <c r="C14" s="27"/>
      <c r="D14" s="27"/>
    </row>
    <row r="15" spans="1:11" x14ac:dyDescent="0.3">
      <c r="A15" s="27"/>
      <c r="B15" s="27"/>
      <c r="C15" s="27"/>
      <c r="D15" s="27"/>
    </row>
    <row r="16" spans="1:11" x14ac:dyDescent="0.3">
      <c r="A16" s="27"/>
      <c r="B16" s="27"/>
      <c r="C16" s="27"/>
      <c r="D16" s="27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19">
    <mergeCell ref="A1:J1"/>
    <mergeCell ref="D5:D6"/>
    <mergeCell ref="A5:A7"/>
    <mergeCell ref="B5:B7"/>
    <mergeCell ref="C5:C7"/>
    <mergeCell ref="E5:E7"/>
    <mergeCell ref="F5:F7"/>
    <mergeCell ref="H5:H7"/>
    <mergeCell ref="I5:I7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</mergeCells>
  <pageMargins left="0.28000000000000003" right="0.23622047244094491" top="0.33" bottom="0.19685039370078741" header="0.23622047244094491" footer="0.19685039370078741"/>
  <pageSetup paperSize="9" scale="45" fitToHeight="2" orientation="landscape" r:id="rId1"/>
  <rowBreaks count="1" manualBreakCount="1">
    <brk id="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2024-2026</vt:lpstr>
      <vt:lpstr>'Доходы 2024-2026'!Заголовки_для_печати</vt:lpstr>
      <vt:lpstr>'Доходы 2024-2026'!Область_печати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Гаврилова Елена Николаевна</cp:lastModifiedBy>
  <cp:lastPrinted>2023-10-24T14:12:38Z</cp:lastPrinted>
  <dcterms:created xsi:type="dcterms:W3CDTF">2008-03-21T09:36:43Z</dcterms:created>
  <dcterms:modified xsi:type="dcterms:W3CDTF">2023-10-24T14:14:14Z</dcterms:modified>
</cp:coreProperties>
</file>