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70" yWindow="420" windowWidth="15840" windowHeight="12255"/>
  </bookViews>
  <sheets>
    <sheet name="Лист1" sheetId="1" r:id="rId1"/>
  </sheets>
  <definedNames>
    <definedName name="_xlnm._FilterDatabase" localSheetId="0" hidden="1">Лист1!$Q$11:$S$101</definedName>
    <definedName name="_xlnm.Print_Titles" localSheetId="0">Лист1!$11:$11</definedName>
    <definedName name="_xlnm.Print_Area" localSheetId="0">Лист1!$B$1:$V$101</definedName>
  </definedNames>
  <calcPr calcId="145621"/>
</workbook>
</file>

<file path=xl/calcChain.xml><?xml version="1.0" encoding="utf-8"?>
<calcChain xmlns="http://schemas.openxmlformats.org/spreadsheetml/2006/main">
  <c r="T91" i="1" l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2" i="1"/>
  <c r="U91" i="1" s="1"/>
  <c r="U93" i="1"/>
  <c r="U95" i="1"/>
  <c r="U75" i="1"/>
  <c r="T74" i="1"/>
  <c r="U52" i="1"/>
  <c r="U53" i="1"/>
  <c r="U54" i="1"/>
  <c r="U55" i="1"/>
  <c r="U56" i="1"/>
  <c r="U59" i="1"/>
  <c r="U60" i="1"/>
  <c r="U62" i="1"/>
  <c r="U63" i="1"/>
  <c r="U64" i="1"/>
  <c r="U65" i="1"/>
  <c r="U66" i="1"/>
  <c r="U67" i="1"/>
  <c r="U68" i="1"/>
  <c r="U69" i="1"/>
  <c r="U70" i="1"/>
  <c r="U71" i="1"/>
  <c r="U72" i="1"/>
  <c r="U73" i="1"/>
  <c r="U51" i="1"/>
  <c r="T50" i="1"/>
  <c r="S50" i="1"/>
  <c r="S47" i="1"/>
  <c r="S46" i="1"/>
  <c r="U45" i="1"/>
  <c r="T44" i="1"/>
  <c r="U44" i="1"/>
  <c r="S44" i="1"/>
  <c r="U43" i="1"/>
  <c r="S43" i="1"/>
  <c r="L42" i="1"/>
  <c r="U42" i="1"/>
  <c r="S42" i="1"/>
  <c r="U41" i="1"/>
  <c r="S41" i="1"/>
  <c r="U39" i="1"/>
  <c r="U40" i="1"/>
  <c r="U38" i="1"/>
  <c r="U37" i="1" s="1"/>
  <c r="S38" i="1"/>
  <c r="T37" i="1"/>
  <c r="S37" i="1"/>
  <c r="U36" i="1"/>
  <c r="U35" i="1" s="1"/>
  <c r="T35" i="1"/>
  <c r="S35" i="1"/>
  <c r="U34" i="1"/>
  <c r="S34" i="1"/>
  <c r="U33" i="1"/>
  <c r="S33" i="1"/>
  <c r="U32" i="1"/>
  <c r="S32" i="1"/>
  <c r="T31" i="1"/>
  <c r="S31" i="1"/>
  <c r="U30" i="1"/>
  <c r="S30" i="1"/>
  <c r="U29" i="1"/>
  <c r="S29" i="1"/>
  <c r="S28" i="1"/>
  <c r="U27" i="1"/>
  <c r="S27" i="1"/>
  <c r="U26" i="1"/>
  <c r="U25" i="1"/>
  <c r="T24" i="1"/>
  <c r="S24" i="1"/>
  <c r="U22" i="1"/>
  <c r="U23" i="1"/>
  <c r="U21" i="1"/>
  <c r="T20" i="1"/>
  <c r="S20" i="1"/>
  <c r="U19" i="1"/>
  <c r="U18" i="1" s="1"/>
  <c r="T18" i="1"/>
  <c r="S18" i="1"/>
  <c r="U17" i="1"/>
  <c r="U16" i="1" s="1"/>
  <c r="T16" i="1"/>
  <c r="S16" i="1"/>
  <c r="U15" i="1"/>
  <c r="U14" i="1"/>
  <c r="T13" i="1"/>
  <c r="S13" i="1"/>
  <c r="S12" i="1"/>
  <c r="L93" i="1"/>
  <c r="L94" i="1"/>
  <c r="L95" i="1"/>
  <c r="L92" i="1"/>
  <c r="K91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75" i="1"/>
  <c r="K74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J52" i="1"/>
  <c r="L51" i="1"/>
  <c r="J51" i="1"/>
  <c r="K50" i="1"/>
  <c r="J50" i="1"/>
  <c r="J47" i="1"/>
  <c r="J46" i="1"/>
  <c r="L45" i="1"/>
  <c r="L44" i="1" s="1"/>
  <c r="K44" i="1"/>
  <c r="J44" i="1"/>
  <c r="L43" i="1"/>
  <c r="J43" i="1"/>
  <c r="J42" i="1"/>
  <c r="L41" i="1"/>
  <c r="J41" i="1"/>
  <c r="L40" i="1"/>
  <c r="L39" i="1"/>
  <c r="J39" i="1"/>
  <c r="L38" i="1"/>
  <c r="L37" i="1" s="1"/>
  <c r="J38" i="1"/>
  <c r="K37" i="1"/>
  <c r="J37" i="1"/>
  <c r="L36" i="1"/>
  <c r="L35" i="1" s="1"/>
  <c r="J35" i="1"/>
  <c r="K35" i="1"/>
  <c r="L34" i="1"/>
  <c r="J34" i="1"/>
  <c r="L33" i="1"/>
  <c r="J33" i="1"/>
  <c r="L32" i="1"/>
  <c r="L31" i="1" s="1"/>
  <c r="J32" i="1"/>
  <c r="K31" i="1"/>
  <c r="J31" i="1"/>
  <c r="L30" i="1"/>
  <c r="J30" i="1"/>
  <c r="L29" i="1"/>
  <c r="J29" i="1"/>
  <c r="J28" i="1"/>
  <c r="L27" i="1"/>
  <c r="J27" i="1"/>
  <c r="L26" i="1"/>
  <c r="L25" i="1"/>
  <c r="J25" i="1"/>
  <c r="K24" i="1"/>
  <c r="M24" i="1"/>
  <c r="N24" i="1"/>
  <c r="O24" i="1"/>
  <c r="P24" i="1"/>
  <c r="Q24" i="1"/>
  <c r="R24" i="1"/>
  <c r="J24" i="1"/>
  <c r="L22" i="1"/>
  <c r="L23" i="1"/>
  <c r="L21" i="1"/>
  <c r="K20" i="1"/>
  <c r="J20" i="1"/>
  <c r="L19" i="1"/>
  <c r="L18" i="1" s="1"/>
  <c r="K18" i="1"/>
  <c r="J18" i="1"/>
  <c r="K16" i="1"/>
  <c r="L16" i="1"/>
  <c r="J16" i="1"/>
  <c r="L17" i="1"/>
  <c r="L15" i="1"/>
  <c r="L14" i="1"/>
  <c r="L13" i="1" s="1"/>
  <c r="J14" i="1"/>
  <c r="K13" i="1"/>
  <c r="J13" i="1"/>
  <c r="U13" i="1" l="1"/>
  <c r="U24" i="1"/>
  <c r="T47" i="1"/>
  <c r="T46" i="1" s="1"/>
  <c r="T28" i="1"/>
  <c r="U50" i="1"/>
  <c r="U20" i="1"/>
  <c r="K28" i="1"/>
  <c r="K12" i="1" s="1"/>
  <c r="L20" i="1"/>
  <c r="U74" i="1"/>
  <c r="U47" i="1"/>
  <c r="U46" i="1" s="1"/>
  <c r="U31" i="1"/>
  <c r="U28" i="1" s="1"/>
  <c r="T12" i="1"/>
  <c r="L91" i="1"/>
  <c r="L74" i="1"/>
  <c r="K47" i="1"/>
  <c r="K46" i="1" s="1"/>
  <c r="L50" i="1"/>
  <c r="L28" i="1"/>
  <c r="L12" i="1" s="1"/>
  <c r="L24" i="1"/>
  <c r="Q94" i="1"/>
  <c r="H94" i="1"/>
  <c r="J94" i="1" s="1"/>
  <c r="K101" i="1" l="1"/>
  <c r="U12" i="1"/>
  <c r="U101" i="1" s="1"/>
  <c r="T101" i="1"/>
  <c r="L101" i="1"/>
  <c r="L47" i="1"/>
  <c r="L46" i="1" s="1"/>
  <c r="R91" i="1"/>
  <c r="R74" i="1"/>
  <c r="P74" i="1"/>
  <c r="Q71" i="1"/>
  <c r="S71" i="1" s="1"/>
  <c r="Q64" i="1"/>
  <c r="S64" i="1" s="1"/>
  <c r="R50" i="1"/>
  <c r="R44" i="1"/>
  <c r="R37" i="1"/>
  <c r="R35" i="1"/>
  <c r="R31" i="1"/>
  <c r="R28" i="1" s="1"/>
  <c r="R20" i="1"/>
  <c r="R18" i="1"/>
  <c r="R16" i="1"/>
  <c r="R13" i="1"/>
  <c r="R47" i="1" l="1"/>
  <c r="R46" i="1" s="1"/>
  <c r="R12" i="1"/>
  <c r="R101" i="1" l="1"/>
  <c r="I91" i="1"/>
  <c r="I74" i="1"/>
  <c r="H64" i="1"/>
  <c r="J64" i="1" s="1"/>
  <c r="I50" i="1"/>
  <c r="I44" i="1"/>
  <c r="I37" i="1"/>
  <c r="I35" i="1"/>
  <c r="I31" i="1"/>
  <c r="I24" i="1"/>
  <c r="I20" i="1"/>
  <c r="I18" i="1"/>
  <c r="I16" i="1"/>
  <c r="I13" i="1"/>
  <c r="G13" i="1"/>
  <c r="I28" i="1" l="1"/>
  <c r="I47" i="1"/>
  <c r="I46" i="1" s="1"/>
  <c r="I12" i="1"/>
  <c r="I101" i="1" l="1"/>
  <c r="Q81" i="1"/>
  <c r="S81" i="1" s="1"/>
  <c r="H81" i="1"/>
  <c r="J81" i="1" s="1"/>
  <c r="H71" i="1" l="1"/>
  <c r="J71" i="1" s="1"/>
  <c r="P91" i="1" l="1"/>
  <c r="P37" i="1"/>
  <c r="P13" i="1"/>
  <c r="G91" i="1"/>
  <c r="G74" i="1"/>
  <c r="G50" i="1"/>
  <c r="G44" i="1"/>
  <c r="G37" i="1"/>
  <c r="G28" i="1"/>
  <c r="G24" i="1"/>
  <c r="G20" i="1"/>
  <c r="G18" i="1"/>
  <c r="G16" i="1"/>
  <c r="G12" i="1" l="1"/>
  <c r="P16" i="1"/>
  <c r="P18" i="1"/>
  <c r="P20" i="1"/>
  <c r="P28" i="1"/>
  <c r="P44" i="1"/>
  <c r="P48" i="1"/>
  <c r="P50" i="1"/>
  <c r="O63" i="1"/>
  <c r="Q63" i="1" s="1"/>
  <c r="S63" i="1" s="1"/>
  <c r="F63" i="1"/>
  <c r="H63" i="1" s="1"/>
  <c r="J63" i="1" s="1"/>
  <c r="P12" i="1" l="1"/>
  <c r="P47" i="1"/>
  <c r="P46" i="1" s="1"/>
  <c r="F61" i="1"/>
  <c r="H61" i="1" s="1"/>
  <c r="J61" i="1" s="1"/>
  <c r="F57" i="1"/>
  <c r="H57" i="1" s="1"/>
  <c r="J57" i="1" s="1"/>
  <c r="O56" i="1"/>
  <c r="Q56" i="1" s="1"/>
  <c r="S56" i="1" s="1"/>
  <c r="F56" i="1"/>
  <c r="H56" i="1" s="1"/>
  <c r="J56" i="1" s="1"/>
  <c r="O55" i="1"/>
  <c r="Q55" i="1" s="1"/>
  <c r="S55" i="1" s="1"/>
  <c r="F55" i="1"/>
  <c r="H55" i="1" s="1"/>
  <c r="J55" i="1" s="1"/>
  <c r="P101" i="1" l="1"/>
  <c r="O70" i="1"/>
  <c r="Q70" i="1" s="1"/>
  <c r="S70" i="1" s="1"/>
  <c r="F70" i="1"/>
  <c r="H70" i="1" s="1"/>
  <c r="J70" i="1" s="1"/>
  <c r="O69" i="1"/>
  <c r="Q69" i="1" s="1"/>
  <c r="S69" i="1" s="1"/>
  <c r="F69" i="1"/>
  <c r="H69" i="1" s="1"/>
  <c r="J69" i="1" s="1"/>
  <c r="O59" i="1"/>
  <c r="Q59" i="1" s="1"/>
  <c r="S59" i="1" s="1"/>
  <c r="F59" i="1"/>
  <c r="H59" i="1" s="1"/>
  <c r="J59" i="1" s="1"/>
  <c r="F68" i="1" l="1"/>
  <c r="H68" i="1" s="1"/>
  <c r="J68" i="1" s="1"/>
  <c r="O68" i="1"/>
  <c r="Q68" i="1" s="1"/>
  <c r="S68" i="1" s="1"/>
  <c r="O65" i="1"/>
  <c r="Q65" i="1" s="1"/>
  <c r="S65" i="1" s="1"/>
  <c r="O66" i="1"/>
  <c r="Q66" i="1" s="1"/>
  <c r="S66" i="1" s="1"/>
  <c r="F65" i="1"/>
  <c r="H65" i="1" s="1"/>
  <c r="J65" i="1" s="1"/>
  <c r="F66" i="1"/>
  <c r="H66" i="1" s="1"/>
  <c r="J66" i="1" s="1"/>
  <c r="O93" i="1" l="1"/>
  <c r="Q93" i="1" s="1"/>
  <c r="S93" i="1" s="1"/>
  <c r="O95" i="1"/>
  <c r="Q95" i="1" s="1"/>
  <c r="S95" i="1" s="1"/>
  <c r="F93" i="1"/>
  <c r="H93" i="1" s="1"/>
  <c r="J93" i="1" s="1"/>
  <c r="F95" i="1"/>
  <c r="H95" i="1" s="1"/>
  <c r="J95" i="1" s="1"/>
  <c r="O92" i="1"/>
  <c r="Q92" i="1" s="1"/>
  <c r="S92" i="1" s="1"/>
  <c r="F92" i="1"/>
  <c r="H92" i="1" s="1"/>
  <c r="J92" i="1" s="1"/>
  <c r="E91" i="1"/>
  <c r="M91" i="1"/>
  <c r="N91" i="1"/>
  <c r="O76" i="1"/>
  <c r="Q76" i="1" s="1"/>
  <c r="S76" i="1" s="1"/>
  <c r="O77" i="1"/>
  <c r="Q77" i="1" s="1"/>
  <c r="S77" i="1" s="1"/>
  <c r="O78" i="1"/>
  <c r="Q78" i="1" s="1"/>
  <c r="S78" i="1" s="1"/>
  <c r="O79" i="1"/>
  <c r="Q79" i="1" s="1"/>
  <c r="S79" i="1" s="1"/>
  <c r="O80" i="1"/>
  <c r="Q80" i="1" s="1"/>
  <c r="S80" i="1" s="1"/>
  <c r="O82" i="1"/>
  <c r="Q82" i="1" s="1"/>
  <c r="S82" i="1" s="1"/>
  <c r="O83" i="1"/>
  <c r="Q83" i="1" s="1"/>
  <c r="S83" i="1" s="1"/>
  <c r="O84" i="1"/>
  <c r="Q84" i="1" s="1"/>
  <c r="S84" i="1" s="1"/>
  <c r="O85" i="1"/>
  <c r="Q85" i="1" s="1"/>
  <c r="S85" i="1" s="1"/>
  <c r="O86" i="1"/>
  <c r="Q86" i="1" s="1"/>
  <c r="S86" i="1" s="1"/>
  <c r="O87" i="1"/>
  <c r="Q87" i="1" s="1"/>
  <c r="S87" i="1" s="1"/>
  <c r="O88" i="1"/>
  <c r="Q88" i="1" s="1"/>
  <c r="S88" i="1" s="1"/>
  <c r="O89" i="1"/>
  <c r="Q89" i="1" s="1"/>
  <c r="S89" i="1" s="1"/>
  <c r="O90" i="1"/>
  <c r="Q90" i="1" s="1"/>
  <c r="S90" i="1" s="1"/>
  <c r="F76" i="1"/>
  <c r="H76" i="1" s="1"/>
  <c r="J76" i="1" s="1"/>
  <c r="F77" i="1"/>
  <c r="H77" i="1" s="1"/>
  <c r="J77" i="1" s="1"/>
  <c r="F78" i="1"/>
  <c r="H78" i="1" s="1"/>
  <c r="J78" i="1" s="1"/>
  <c r="F79" i="1"/>
  <c r="H79" i="1" s="1"/>
  <c r="J79" i="1" s="1"/>
  <c r="F80" i="1"/>
  <c r="H80" i="1" s="1"/>
  <c r="J80" i="1" s="1"/>
  <c r="F82" i="1"/>
  <c r="H82" i="1" s="1"/>
  <c r="J82" i="1" s="1"/>
  <c r="F83" i="1"/>
  <c r="H83" i="1" s="1"/>
  <c r="J83" i="1" s="1"/>
  <c r="F84" i="1"/>
  <c r="H84" i="1" s="1"/>
  <c r="J84" i="1" s="1"/>
  <c r="F85" i="1"/>
  <c r="H85" i="1" s="1"/>
  <c r="J85" i="1" s="1"/>
  <c r="F86" i="1"/>
  <c r="H86" i="1" s="1"/>
  <c r="J86" i="1" s="1"/>
  <c r="F87" i="1"/>
  <c r="H87" i="1" s="1"/>
  <c r="J87" i="1" s="1"/>
  <c r="F88" i="1"/>
  <c r="H88" i="1" s="1"/>
  <c r="J88" i="1" s="1"/>
  <c r="F89" i="1"/>
  <c r="H89" i="1" s="1"/>
  <c r="J89" i="1" s="1"/>
  <c r="F90" i="1"/>
  <c r="H90" i="1" s="1"/>
  <c r="J90" i="1" s="1"/>
  <c r="O75" i="1"/>
  <c r="Q75" i="1" s="1"/>
  <c r="S75" i="1" s="1"/>
  <c r="F75" i="1"/>
  <c r="H75" i="1" s="1"/>
  <c r="J75" i="1" s="1"/>
  <c r="E74" i="1"/>
  <c r="M74" i="1"/>
  <c r="N74" i="1"/>
  <c r="O53" i="1"/>
  <c r="Q53" i="1" s="1"/>
  <c r="S53" i="1" s="1"/>
  <c r="O54" i="1"/>
  <c r="Q54" i="1" s="1"/>
  <c r="S54" i="1" s="1"/>
  <c r="O60" i="1"/>
  <c r="Q60" i="1" s="1"/>
  <c r="S60" i="1" s="1"/>
  <c r="O62" i="1"/>
  <c r="Q62" i="1" s="1"/>
  <c r="S62" i="1" s="1"/>
  <c r="O67" i="1"/>
  <c r="Q67" i="1" s="1"/>
  <c r="S67" i="1" s="1"/>
  <c r="O72" i="1"/>
  <c r="Q72" i="1" s="1"/>
  <c r="S72" i="1" s="1"/>
  <c r="O73" i="1"/>
  <c r="Q73" i="1" s="1"/>
  <c r="S73" i="1" s="1"/>
  <c r="F53" i="1"/>
  <c r="H53" i="1" s="1"/>
  <c r="J53" i="1" s="1"/>
  <c r="F54" i="1"/>
  <c r="H54" i="1" s="1"/>
  <c r="J54" i="1" s="1"/>
  <c r="F58" i="1"/>
  <c r="H58" i="1" s="1"/>
  <c r="J58" i="1" s="1"/>
  <c r="F60" i="1"/>
  <c r="H60" i="1" s="1"/>
  <c r="J60" i="1" s="1"/>
  <c r="F62" i="1"/>
  <c r="H62" i="1" s="1"/>
  <c r="J62" i="1" s="1"/>
  <c r="F67" i="1"/>
  <c r="H67" i="1" s="1"/>
  <c r="J67" i="1" s="1"/>
  <c r="F72" i="1"/>
  <c r="H72" i="1" s="1"/>
  <c r="J72" i="1" s="1"/>
  <c r="F73" i="1"/>
  <c r="H73" i="1" s="1"/>
  <c r="J73" i="1" s="1"/>
  <c r="E50" i="1"/>
  <c r="N50" i="1"/>
  <c r="O49" i="1"/>
  <c r="F49" i="1"/>
  <c r="E48" i="1"/>
  <c r="M48" i="1"/>
  <c r="N48" i="1"/>
  <c r="D48" i="1"/>
  <c r="O45" i="1"/>
  <c r="Q45" i="1" s="1"/>
  <c r="F45" i="1"/>
  <c r="E44" i="1"/>
  <c r="M44" i="1"/>
  <c r="N44" i="1"/>
  <c r="D44" i="1"/>
  <c r="O43" i="1"/>
  <c r="Q43" i="1" s="1"/>
  <c r="F43" i="1"/>
  <c r="H43" i="1" s="1"/>
  <c r="O42" i="1"/>
  <c r="Q42" i="1" s="1"/>
  <c r="O41" i="1"/>
  <c r="Q41" i="1" s="1"/>
  <c r="F41" i="1"/>
  <c r="H41" i="1" s="1"/>
  <c r="O39" i="1"/>
  <c r="Q39" i="1" s="1"/>
  <c r="S39" i="1" s="1"/>
  <c r="O40" i="1"/>
  <c r="Q40" i="1" s="1"/>
  <c r="S40" i="1" s="1"/>
  <c r="O38" i="1"/>
  <c r="Q38" i="1" s="1"/>
  <c r="F39" i="1"/>
  <c r="H39" i="1" s="1"/>
  <c r="F40" i="1"/>
  <c r="H40" i="1" s="1"/>
  <c r="J40" i="1" s="1"/>
  <c r="F38" i="1"/>
  <c r="H38" i="1" s="1"/>
  <c r="E37" i="1"/>
  <c r="M37" i="1"/>
  <c r="N37" i="1"/>
  <c r="D37" i="1"/>
  <c r="O36" i="1"/>
  <c r="Q36" i="1" s="1"/>
  <c r="F36" i="1"/>
  <c r="H36" i="1" s="1"/>
  <c r="E35" i="1"/>
  <c r="M35" i="1"/>
  <c r="N35" i="1"/>
  <c r="D35" i="1"/>
  <c r="O33" i="1"/>
  <c r="Q33" i="1" s="1"/>
  <c r="O34" i="1"/>
  <c r="Q34" i="1" s="1"/>
  <c r="O32" i="1"/>
  <c r="Q32" i="1" s="1"/>
  <c r="F33" i="1"/>
  <c r="H33" i="1" s="1"/>
  <c r="F34" i="1"/>
  <c r="H34" i="1" s="1"/>
  <c r="F32" i="1"/>
  <c r="H32" i="1" s="1"/>
  <c r="E31" i="1"/>
  <c r="M31" i="1"/>
  <c r="N31" i="1"/>
  <c r="O30" i="1"/>
  <c r="Q30" i="1" s="1"/>
  <c r="O29" i="1"/>
  <c r="Q29" i="1" s="1"/>
  <c r="D31" i="1"/>
  <c r="D28" i="1" s="1"/>
  <c r="F30" i="1"/>
  <c r="H30" i="1" s="1"/>
  <c r="F29" i="1"/>
  <c r="H29" i="1" s="1"/>
  <c r="O27" i="1"/>
  <c r="Q27" i="1" s="1"/>
  <c r="F27" i="1"/>
  <c r="H27" i="1" s="1"/>
  <c r="O26" i="1"/>
  <c r="Q26" i="1" s="1"/>
  <c r="S26" i="1" s="1"/>
  <c r="O25" i="1"/>
  <c r="Q25" i="1" s="1"/>
  <c r="F26" i="1"/>
  <c r="H26" i="1" s="1"/>
  <c r="J26" i="1" s="1"/>
  <c r="F25" i="1"/>
  <c r="H25" i="1" s="1"/>
  <c r="E24" i="1"/>
  <c r="D24" i="1"/>
  <c r="O22" i="1"/>
  <c r="Q22" i="1" s="1"/>
  <c r="O23" i="1"/>
  <c r="Q23" i="1" s="1"/>
  <c r="S23" i="1" s="1"/>
  <c r="O21" i="1"/>
  <c r="Q21" i="1" s="1"/>
  <c r="S21" i="1" s="1"/>
  <c r="F22" i="1"/>
  <c r="H22" i="1" s="1"/>
  <c r="F23" i="1"/>
  <c r="H23" i="1" s="1"/>
  <c r="J23" i="1" s="1"/>
  <c r="F21" i="1"/>
  <c r="H21" i="1" s="1"/>
  <c r="J21" i="1" s="1"/>
  <c r="E20" i="1"/>
  <c r="M20" i="1"/>
  <c r="N20" i="1"/>
  <c r="D20" i="1"/>
  <c r="O19" i="1"/>
  <c r="Q19" i="1" s="1"/>
  <c r="F19" i="1"/>
  <c r="E18" i="1"/>
  <c r="M18" i="1"/>
  <c r="N18" i="1"/>
  <c r="D18" i="1"/>
  <c r="O17" i="1"/>
  <c r="Q17" i="1" s="1"/>
  <c r="F17" i="1"/>
  <c r="H17" i="1" s="1"/>
  <c r="E16" i="1"/>
  <c r="M16" i="1"/>
  <c r="N16" i="1"/>
  <c r="D16" i="1"/>
  <c r="O15" i="1"/>
  <c r="Q15" i="1" s="1"/>
  <c r="S15" i="1" s="1"/>
  <c r="O14" i="1"/>
  <c r="Q14" i="1" s="1"/>
  <c r="F15" i="1"/>
  <c r="H15" i="1" s="1"/>
  <c r="J15" i="1" s="1"/>
  <c r="F14" i="1"/>
  <c r="H14" i="1" s="1"/>
  <c r="E13" i="1"/>
  <c r="M13" i="1"/>
  <c r="N13" i="1"/>
  <c r="D13" i="1"/>
  <c r="Q16" i="1" l="1"/>
  <c r="S17" i="1"/>
  <c r="H24" i="1"/>
  <c r="H35" i="1"/>
  <c r="J36" i="1"/>
  <c r="S14" i="1"/>
  <c r="Q13" i="1"/>
  <c r="Q35" i="1"/>
  <c r="S36" i="1"/>
  <c r="Q18" i="1"/>
  <c r="S19" i="1"/>
  <c r="H13" i="1"/>
  <c r="H16" i="1"/>
  <c r="J17" i="1"/>
  <c r="S25" i="1"/>
  <c r="Q44" i="1"/>
  <c r="S45" i="1"/>
  <c r="H31" i="1"/>
  <c r="H37" i="1"/>
  <c r="J74" i="1"/>
  <c r="Q37" i="1"/>
  <c r="J22" i="1"/>
  <c r="H20" i="1"/>
  <c r="S74" i="1"/>
  <c r="J91" i="1"/>
  <c r="S22" i="1"/>
  <c r="Q20" i="1"/>
  <c r="Q31" i="1"/>
  <c r="S91" i="1"/>
  <c r="O44" i="1"/>
  <c r="O35" i="1"/>
  <c r="Q91" i="1"/>
  <c r="O16" i="1"/>
  <c r="F24" i="1"/>
  <c r="F35" i="1"/>
  <c r="F16" i="1"/>
  <c r="F18" i="1"/>
  <c r="H19" i="1"/>
  <c r="N28" i="1"/>
  <c r="N12" i="1" s="1"/>
  <c r="H91" i="1"/>
  <c r="F44" i="1"/>
  <c r="H45" i="1"/>
  <c r="F13" i="1"/>
  <c r="O18" i="1"/>
  <c r="O48" i="1"/>
  <c r="Q49" i="1"/>
  <c r="Q48" i="1" s="1"/>
  <c r="Q74" i="1"/>
  <c r="H74" i="1"/>
  <c r="F48" i="1"/>
  <c r="F20" i="1"/>
  <c r="O13" i="1"/>
  <c r="N47" i="1"/>
  <c r="N46" i="1" s="1"/>
  <c r="E28" i="1"/>
  <c r="E12" i="1" s="1"/>
  <c r="O20" i="1"/>
  <c r="F31" i="1"/>
  <c r="O37" i="1"/>
  <c r="M28" i="1"/>
  <c r="M12" i="1" s="1"/>
  <c r="O74" i="1"/>
  <c r="O91" i="1"/>
  <c r="F91" i="1"/>
  <c r="E47" i="1"/>
  <c r="E46" i="1" s="1"/>
  <c r="F74" i="1"/>
  <c r="F37" i="1"/>
  <c r="O31" i="1"/>
  <c r="H28" i="1" l="1"/>
  <c r="H44" i="1"/>
  <c r="J45" i="1"/>
  <c r="H18" i="1"/>
  <c r="J19" i="1"/>
  <c r="Q28" i="1"/>
  <c r="Q12" i="1" s="1"/>
  <c r="O28" i="1"/>
  <c r="O12" i="1" s="1"/>
  <c r="F28" i="1"/>
  <c r="H49" i="1"/>
  <c r="H48" i="1" s="1"/>
  <c r="G48" i="1"/>
  <c r="G47" i="1" s="1"/>
  <c r="G46" i="1" s="1"/>
  <c r="G101" i="1" s="1"/>
  <c r="N101" i="1"/>
  <c r="E101" i="1"/>
  <c r="M52" i="1" l="1"/>
  <c r="O52" i="1" s="1"/>
  <c r="Q52" i="1" s="1"/>
  <c r="M51" i="1"/>
  <c r="D52" i="1"/>
  <c r="F52" i="1" s="1"/>
  <c r="H52" i="1" s="1"/>
  <c r="D51" i="1"/>
  <c r="F51" i="1" s="1"/>
  <c r="H51" i="1" s="1"/>
  <c r="H50" i="1" l="1"/>
  <c r="H47" i="1" s="1"/>
  <c r="H46" i="1" s="1"/>
  <c r="S52" i="1"/>
  <c r="M50" i="1"/>
  <c r="M47" i="1" s="1"/>
  <c r="O51" i="1"/>
  <c r="Q51" i="1" s="1"/>
  <c r="S51" i="1" s="1"/>
  <c r="F50" i="1"/>
  <c r="F47" i="1" s="1"/>
  <c r="F46" i="1" s="1"/>
  <c r="D50" i="1"/>
  <c r="Q50" i="1" l="1"/>
  <c r="Q47" i="1" s="1"/>
  <c r="Q46" i="1" s="1"/>
  <c r="Q101" i="1" s="1"/>
  <c r="S101" i="1"/>
  <c r="O50" i="1"/>
  <c r="O47" i="1" s="1"/>
  <c r="O46" i="1" s="1"/>
  <c r="O101" i="1" s="1"/>
  <c r="D42" i="1"/>
  <c r="F42" i="1" l="1"/>
  <c r="H42" i="1" s="1"/>
  <c r="D12" i="1"/>
  <c r="D91" i="1"/>
  <c r="D74" i="1"/>
  <c r="D47" i="1" l="1"/>
  <c r="J12" i="1"/>
  <c r="J101" i="1" s="1"/>
  <c r="H12" i="1"/>
  <c r="H101" i="1" s="1"/>
  <c r="F12" i="1"/>
  <c r="F101" i="1" s="1"/>
  <c r="D99" i="1"/>
  <c r="M99" i="1" l="1"/>
  <c r="M46" i="1" s="1"/>
  <c r="M101" i="1" s="1"/>
  <c r="D98" i="1"/>
  <c r="D46" i="1"/>
  <c r="D101" i="1" s="1"/>
  <c r="M98" i="1" l="1"/>
</calcChain>
</file>

<file path=xl/sharedStrings.xml><?xml version="1.0" encoding="utf-8"?>
<sst xmlns="http://schemas.openxmlformats.org/spreadsheetml/2006/main" count="207" uniqueCount="196">
  <si>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</si>
  <si>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</si>
  <si>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</si>
  <si>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</si>
  <si>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</si>
  <si>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</si>
  <si>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</si>
  <si>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</si>
  <si>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</si>
  <si>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</si>
  <si>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</si>
  <si>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</si>
  <si>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</si>
  <si>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</si>
  <si>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</si>
  <si>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</si>
  <si>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</si>
  <si>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</si>
  <si>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</si>
  <si>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</si>
  <si>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</si>
  <si>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</si>
  <si>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</si>
  <si>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</si>
  <si>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</si>
  <si>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</si>
  <si>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</si>
  <si>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</si>
  <si>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</si>
  <si>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</si>
  <si>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</si>
  <si>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</si>
  <si>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</si>
  <si>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</si>
  <si>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</si>
  <si>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</si>
  <si>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</si>
  <si>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</si>
  <si>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</si>
  <si>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</si>
  <si>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</si>
  <si>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</si>
  <si>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</si>
  <si>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</si>
  <si>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</si>
  <si>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</si>
  <si>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</si>
  <si>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</si>
  <si>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</si>
  <si>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</si>
  <si>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</si>
  <si>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</si>
  <si>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</si>
  <si>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</si>
  <si>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</si>
  <si>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</si>
  <si>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</si>
  <si>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</si>
  <si>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</si>
  <si>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</si>
  <si>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</si>
  <si>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</si>
  <si>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</si>
  <si>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</si>
  <si>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</si>
  <si>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</si>
  <si>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</si>
  <si>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</si>
  <si>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</si>
  <si>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</si>
  <si>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</si>
  <si>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</si>
  <si>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</si>
  <si>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</si>
  <si>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</si>
  <si>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</si>
  <si>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</si>
  <si>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</si>
  <si>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</si>
  <si>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</si>
  <si>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</si>
  <si>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</si>
  <si>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</si>
  <si>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</si>
  <si>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000 2 03 00000 00 0000 000</t>
  </si>
  <si>
    <t>Безвозмездные поступления от государственных (муниципальных) организаций</t>
  </si>
  <si>
    <t>2019 год
(руб.)</t>
  </si>
  <si>
    <t>000 2 02 25543 02 0000 151</t>
  </si>
  <si>
    <t>000 2 02 35128 02 0000 151</t>
  </si>
  <si>
    <t>000 2 02 35129 02 0000 151</t>
  </si>
  <si>
    <t>000 2 02 35250 02 0000 151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</si>
  <si>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</si>
  <si>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</si>
  <si>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000 2 02 35260 02 0000 151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</si>
  <si>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</si>
  <si>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>000 2 02 35270 02 0000 151</t>
  </si>
  <si>
    <t>000 2 02 35290 02 0000 151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</si>
  <si>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</si>
  <si>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000 2 02 35380 02 0000 151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</si>
  <si>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</si>
  <si>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000 2 02 35137 02 0000 151</t>
  </si>
  <si>
    <t>000 2 02 45161 02 0000 151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</si>
  <si>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</si>
  <si>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000 2 02 35118 02 0000 151</t>
  </si>
  <si>
    <t>000 2 02 45141 02 0000 151</t>
  </si>
  <si>
    <t>000 2 02 45142 02 0000 151</t>
  </si>
  <si>
    <t>000 2 02 20000 00 0000 151</t>
  </si>
  <si>
    <t>Субсидии бюджетам бюджетной системы Российской Федерации (межбюджетные субсидии)</t>
  </si>
  <si>
    <t>000 2 02 25082 02 0000 151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</si>
  <si>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</si>
  <si>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000 2 02 30000 00 0000 151</t>
  </si>
  <si>
    <t>Субвенции бюджетам бюджетной системы Российской Федерации</t>
  </si>
  <si>
    <t xml:space="preserve"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
</t>
  </si>
  <si>
    <t>000 2 02 35280 02 0000 151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</si>
  <si>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</si>
  <si>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000 2 02 35135 02 0000 151</t>
  </si>
  <si>
    <t>000 2 02 35900 02 0000 151</t>
  </si>
  <si>
    <t>Единая субвенция бюджетам субъектов Российской Федерации и бюджету г. Байконура</t>
  </si>
  <si>
    <t>Межбюджетные трансферты, передаваемые бюджетам субъектов Российской Федерации  на обеспечение деятельности депутатов Государственной Думы и их помощников в избирательных округах</t>
  </si>
  <si>
    <t>000 2 02 45174 02 0000 151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</si>
  <si>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</si>
  <si>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000 2 02 45179 02 0000 151</t>
  </si>
  <si>
    <t>Межбюджетные трансферты, передаваемые бюджетам субъектов Российской Федерации на реализацию мероприятий по профилактике
ВИЧ-инфекции и гепатитов B и C</t>
  </si>
  <si>
    <t>000 2 02 40000 00 0000 151</t>
  </si>
  <si>
    <t>000 2 02 35220 02 0000 151</t>
  </si>
  <si>
    <t>000 2 02 35240 02 0000 151</t>
  </si>
  <si>
    <t>000 2 02 20051 02 0000 151</t>
  </si>
  <si>
    <t>Субсидии бюджетам субъектов Российской Федерации на реализацию федеральных целевых программ</t>
  </si>
  <si>
    <t>000 2 02 10000 00 0000 151</t>
  </si>
  <si>
    <t>Дотации бюджетам бюджетной системы Российской Федерации</t>
  </si>
  <si>
    <t>000 2 02 15001 02 0000 151</t>
  </si>
  <si>
    <t>Дотации бюджетам субъектов Российской Федерации на выравнивание бюджетной обеспеченности</t>
  </si>
  <si>
    <t>2020 год
(руб.)</t>
  </si>
  <si>
    <t>000 2 02 20077 02 0000 151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</si>
  <si>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</si>
  <si>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000 2 02 25516 02 0000 151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</si>
  <si>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</si>
  <si>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000 2 02 35120 02 0000 151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</si>
  <si>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</si>
  <si>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000 2 02 25086 02 0000 151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</si>
  <si>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</si>
  <si>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000 2 02 25519 02 0000 151</t>
  </si>
  <si>
    <t>Субсидия бюджетам субъектов Российской Федерации на поддержку отрасли культуры</t>
  </si>
  <si>
    <t>000 2 02 25467 02 0000 151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</si>
  <si>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</si>
  <si>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</si>
  <si>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000 2 02 25567 02 0000 151</t>
  </si>
  <si>
    <t>000 2 02 25568 02 0000 151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</si>
  <si>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</si>
  <si>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Субсидии бюджетам субъектов Российской Федерации на реализацию мероприятий по устойчивому развитию сельских территорий</t>
  </si>
  <si>
    <t>Код бюджетной классификации РФ</t>
  </si>
  <si>
    <t>Поправки 2020 год</t>
  </si>
  <si>
    <t>Поправки
2019 год</t>
  </si>
  <si>
    <t>000 2 02 25541 02 0000 151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</si>
  <si>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</si>
  <si>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000 2 02 25542 02 0000 151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</si>
  <si>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</si>
  <si>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возмещение части процентной ставки по инвестиционным кредитам (займам) в агропромышленном комплексе</t>
  </si>
  <si>
    <t>000 2 02 25544 02 0000 151</t>
  </si>
  <si>
    <t>000 2 02 25507 02 0000 151</t>
  </si>
  <si>
    <t>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</t>
  </si>
  <si>
    <t>000 2 02 25555 02 0000 151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</si>
  <si>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</si>
  <si>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000 2 02 25560 02 0000 151</t>
  </si>
  <si>
    <t>Субсидии бюджетам субъектов Российской Федерации на поддержку обустройства мест массового отдыха населения (городских парков)</t>
  </si>
  <si>
    <t>000 2 02 25382 02 0000 151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</si>
  <si>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</si>
  <si>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000 2 02 25402 02 0000 151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</si>
  <si>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</si>
  <si>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000 2 02 25466 02 0000 151</t>
  </si>
  <si>
    <t>Субсидии бюджетам субъектов Российской Федерации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</si>
  <si>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</si>
  <si>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000 2 02 25517 02 0000 151</t>
  </si>
  <si>
    <t>000 2 02 25520 02 0000 151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</si>
  <si>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</si>
  <si>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Уточнение февраля</t>
  </si>
  <si>
    <t>Прогнозируемые доходы областного бюджета на плановый период 2019 и 2020 годов                                                  
в соответствии с классификацией доходов бюджетов Российской Федерации</t>
  </si>
  <si>
    <t>000 2 02 25527 02 0000 151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</si>
  <si>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</si>
  <si>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000 2 02 25566 02 0000 151</t>
  </si>
  <si>
    <t xml:space="preserve">Субсидии бюджетам субъектов Российской Федерации на мероприятия в области обращения с отходами
</t>
  </si>
  <si>
    <t>000 2 02 35176 02 0000 151</t>
  </si>
  <si>
    <t>к Закону Ярославской области</t>
  </si>
  <si>
    <t>от 25.12.2017 № 65-з</t>
  </si>
  <si>
    <t xml:space="preserve"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</si>
  <si>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</si>
  <si>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</si>
  <si>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Уточнение июня</t>
  </si>
  <si>
    <t xml:space="preserve"> к Закону Ярославской области</t>
  </si>
  <si>
    <t>"</t>
  </si>
  <si>
    <t xml:space="preserve">000 2 02 45159 02 0000 151 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</si>
  <si>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</si>
  <si>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"Приложение 6</t>
  </si>
  <si>
    <t>Уточнение декабря</t>
  </si>
  <si>
    <t>Приложение 3</t>
  </si>
  <si>
    <t>от_______________№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</si>
</sst>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3" fillId="0" borderId="0"/>
    <xf numFmtId="0" fontId="1" fillId="0" borderId="0"/>
  </cellStyleXfs>
  <cellXfs count="43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left" vertical="top" wrapText="1"/>
    </xf>
    <xf numFmtId="3" fontId="11" fillId="0" borderId="1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3" fontId="8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6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0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/>
    <xf numFmtId="0" fontId="11" fillId="0" borderId="0" xfId="4" applyFont="1" applyFill="1"/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3" fontId="2" fillId="2" borderId="1" xfId="0" applyNumberFormat="1" applyFont="1" applyFill="1" applyBorder="1" applyAlignment="1">
      <alignment horizontal="center" vertical="top" wrapText="1"/>
    </xf>
    <xf numFmtId="0" fontId="3" fillId="3" borderId="0" xfId="0" applyFont="1" applyFill="1" applyBorder="1"/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3" fontId="7" fillId="3" borderId="1" xfId="0" applyNumberFormat="1" applyFont="1" applyFill="1" applyBorder="1" applyAlignment="1">
      <alignment horizontal="right"/>
    </xf>
    <xf numFmtId="0" fontId="3" fillId="3" borderId="0" xfId="0" applyFont="1" applyFill="1"/>
    <xf numFmtId="0" fontId="2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</cellXfs>
  <cellStyles count="5">
    <cellStyle name="Обычный" xfId="0" builtinId="0"/>
    <cellStyle name="Обычный 2" xfId="2"/>
    <cellStyle name="Обычный 2 2" xfId="4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1"/>
  <sheetViews>
    <sheetView tabSelected="1" view="pageBreakPreview" topLeftCell="A87" zoomScaleNormal="100" zoomScaleSheetLayoutView="100" workbookViewId="0">
      <selection activeCell="U94" sqref="U94"/>
    </sheetView>
  </sheetViews>
  <sheetFormatPr defaultColWidth="9.140625" defaultRowHeight="15.75" x14ac:dyDescent="0.25"/>
  <cols>
    <col min="1" max="1" width="1" style="1" customWidth="1"/>
    <col min="2" max="2" width="28.7109375" style="2" customWidth="1"/>
    <col min="3" max="3" width="52.7109375" style="3" customWidth="1"/>
    <col min="4" max="5" width="20.42578125" style="1" hidden="1" customWidth="1"/>
    <col min="6" max="11" width="22.7109375" style="1" hidden="1" customWidth="1"/>
    <col min="12" max="12" width="22.7109375" style="1" customWidth="1"/>
    <col min="13" max="13" width="20.7109375" style="1" hidden="1" customWidth="1"/>
    <col min="14" max="14" width="17.140625" style="1" hidden="1" customWidth="1"/>
    <col min="15" max="15" width="22.5703125" style="1" hidden="1" customWidth="1"/>
    <col min="16" max="16" width="20.85546875" style="1" hidden="1" customWidth="1"/>
    <col min="17" max="17" width="18.85546875" style="1" hidden="1" customWidth="1"/>
    <col min="18" max="18" width="21" style="1" hidden="1" customWidth="1"/>
    <col min="19" max="20" width="18.85546875" style="1" hidden="1" customWidth="1"/>
    <col min="21" max="21" width="18.85546875" style="1" customWidth="1"/>
    <col min="22" max="22" width="2.28515625" style="1" customWidth="1"/>
    <col min="23" max="16384" width="9.140625" style="1"/>
  </cols>
  <sheetData>
    <row r="1" spans="1:21" x14ac:dyDescent="0.25">
      <c r="Q1" s="39"/>
      <c r="R1" s="39"/>
      <c r="S1" s="39"/>
      <c r="T1" s="31"/>
      <c r="U1" s="31" t="s">
        <v>194</v>
      </c>
    </row>
    <row r="2" spans="1:21" x14ac:dyDescent="0.25">
      <c r="K2" s="3"/>
      <c r="L2" s="39" t="s">
        <v>188</v>
      </c>
      <c r="M2" s="39"/>
      <c r="N2" s="39"/>
      <c r="O2" s="39"/>
      <c r="P2" s="39"/>
      <c r="Q2" s="39"/>
      <c r="R2" s="39"/>
      <c r="S2" s="39"/>
      <c r="T2" s="39"/>
      <c r="U2" s="39"/>
    </row>
    <row r="3" spans="1:21" ht="20.25" customHeight="1" x14ac:dyDescent="0.25">
      <c r="K3" s="3"/>
      <c r="L3" s="39" t="s">
        <v>195</v>
      </c>
      <c r="M3" s="39"/>
      <c r="N3" s="39"/>
      <c r="O3" s="39"/>
      <c r="P3" s="39"/>
      <c r="Q3" s="39"/>
      <c r="R3" s="39"/>
      <c r="S3" s="39"/>
      <c r="T3" s="39"/>
      <c r="U3" s="39"/>
    </row>
    <row r="4" spans="1:21" x14ac:dyDescent="0.25">
      <c r="C4" s="4"/>
    </row>
    <row r="5" spans="1:21" x14ac:dyDescent="0.25">
      <c r="C5" s="4"/>
      <c r="T5" s="31"/>
      <c r="U5" s="4" t="s">
        <v>192</v>
      </c>
    </row>
    <row r="6" spans="1:21" x14ac:dyDescent="0.25">
      <c r="C6" s="4"/>
      <c r="T6" s="31"/>
      <c r="U6" s="4" t="s">
        <v>182</v>
      </c>
    </row>
    <row r="7" spans="1:21" x14ac:dyDescent="0.25">
      <c r="C7" s="4"/>
      <c r="T7" s="31"/>
      <c r="U7" s="4" t="s">
        <v>183</v>
      </c>
    </row>
    <row r="8" spans="1:21" x14ac:dyDescent="0.25">
      <c r="C8" s="4"/>
    </row>
    <row r="9" spans="1:21" ht="46.5" customHeight="1" x14ac:dyDescent="0.3">
      <c r="B9" s="42" t="s">
        <v>176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</row>
    <row r="10" spans="1:21" ht="18.75" x14ac:dyDescent="0.3">
      <c r="B10" s="41"/>
      <c r="C10" s="41"/>
      <c r="D10" s="41"/>
      <c r="E10" s="5"/>
      <c r="F10" s="5"/>
      <c r="G10" s="5"/>
      <c r="H10" s="5"/>
      <c r="I10" s="5"/>
      <c r="J10" s="5"/>
      <c r="K10" s="32"/>
      <c r="L10" s="32"/>
      <c r="M10" s="5"/>
    </row>
    <row r="11" spans="1:21" ht="35.25" customHeight="1" x14ac:dyDescent="0.25">
      <c r="A11" s="6"/>
      <c r="B11" s="7" t="s">
        <v>150</v>
      </c>
      <c r="C11" s="7" t="s">
        <v>0</v>
      </c>
      <c r="D11" s="8" t="s">
        <v>86</v>
      </c>
      <c r="E11" s="8" t="s">
        <v>152</v>
      </c>
      <c r="F11" s="8" t="s">
        <v>86</v>
      </c>
      <c r="G11" s="8" t="s">
        <v>175</v>
      </c>
      <c r="H11" s="8" t="s">
        <v>86</v>
      </c>
      <c r="I11" s="9" t="s">
        <v>187</v>
      </c>
      <c r="J11" s="8" t="s">
        <v>86</v>
      </c>
      <c r="K11" s="33" t="s">
        <v>193</v>
      </c>
      <c r="L11" s="8" t="s">
        <v>86</v>
      </c>
      <c r="M11" s="8" t="s">
        <v>132</v>
      </c>
      <c r="N11" s="8" t="s">
        <v>151</v>
      </c>
      <c r="O11" s="8" t="s">
        <v>132</v>
      </c>
      <c r="P11" s="8" t="s">
        <v>175</v>
      </c>
      <c r="Q11" s="8" t="s">
        <v>132</v>
      </c>
      <c r="R11" s="9" t="s">
        <v>187</v>
      </c>
      <c r="S11" s="8" t="s">
        <v>132</v>
      </c>
      <c r="T11" s="33" t="s">
        <v>193</v>
      </c>
      <c r="U11" s="8" t="s">
        <v>132</v>
      </c>
    </row>
    <row r="12" spans="1:21" ht="23.25" customHeight="1" x14ac:dyDescent="0.25">
      <c r="B12" s="10" t="s">
        <v>1</v>
      </c>
      <c r="C12" s="10" t="s">
        <v>2</v>
      </c>
      <c r="D12" s="11">
        <f>SUM(D13+D16+D18+D20+D24+D27+D28+D37+D41+D42+D43+D44)</f>
        <v>57538311409</v>
      </c>
      <c r="E12" s="11">
        <f t="shared" ref="E12:O12" si="0">SUM(E13+E16+E18+E20+E24+E27+E28+E37+E41+E42+E43+E44)</f>
        <v>0</v>
      </c>
      <c r="F12" s="11">
        <f t="shared" si="0"/>
        <v>57538311409</v>
      </c>
      <c r="G12" s="11">
        <f>SUM(G13+G16+G18+G20+G24+G27+G28+G37+G41+G42+G43+G44)</f>
        <v>0</v>
      </c>
      <c r="H12" s="11">
        <f t="shared" ref="H12:L12" si="1">SUM(H13+H16+H18+H20+H24+H27+H28+H37+H41+H42+H43+H44)</f>
        <v>57538311409</v>
      </c>
      <c r="I12" s="11">
        <f t="shared" si="1"/>
        <v>0</v>
      </c>
      <c r="J12" s="11">
        <f t="shared" si="1"/>
        <v>57538311409</v>
      </c>
      <c r="K12" s="11">
        <f t="shared" si="1"/>
        <v>0</v>
      </c>
      <c r="L12" s="11">
        <f t="shared" si="1"/>
        <v>57538311409</v>
      </c>
      <c r="M12" s="11">
        <f t="shared" si="0"/>
        <v>62099876009</v>
      </c>
      <c r="N12" s="11">
        <f t="shared" si="0"/>
        <v>0</v>
      </c>
      <c r="O12" s="11">
        <f t="shared" si="0"/>
        <v>62099876009</v>
      </c>
      <c r="P12" s="11">
        <f>SUM(P13+P16+P18+P20+P24+P27+P28+P37+P41+P42+P43+P44)</f>
        <v>0</v>
      </c>
      <c r="Q12" s="11">
        <f>SUM(Q13+Q16+Q18+Q20+Q24+Q27+Q28+Q37+Q41+Q42+Q43+Q44)</f>
        <v>62099876009</v>
      </c>
      <c r="R12" s="11">
        <f t="shared" ref="R12" si="2">SUM(R13+R16+R18+R20+R24+R27+R28+R37+R41+R42+R43+R44)</f>
        <v>0</v>
      </c>
      <c r="S12" s="11">
        <f>SUM(S13+S16+S18+S20+S24+S27+S28+S37+S41+S42+S43+S44)</f>
        <v>62099876009</v>
      </c>
      <c r="T12" s="11">
        <f t="shared" ref="T12:U12" si="3">SUM(T13+T16+T18+T20+T24+T27+T28+T37+T41+T42+T43+T44)</f>
        <v>0</v>
      </c>
      <c r="U12" s="11">
        <f t="shared" si="3"/>
        <v>62099876009</v>
      </c>
    </row>
    <row r="13" spans="1:21" ht="24.75" customHeight="1" x14ac:dyDescent="0.25">
      <c r="B13" s="10" t="s">
        <v>54</v>
      </c>
      <c r="C13" s="10" t="s">
        <v>3</v>
      </c>
      <c r="D13" s="11">
        <f>D14+D15</f>
        <v>35390500000</v>
      </c>
      <c r="E13" s="11">
        <f t="shared" ref="E13:O13" si="4">E14+E15</f>
        <v>0</v>
      </c>
      <c r="F13" s="11">
        <f t="shared" si="4"/>
        <v>35390500000</v>
      </c>
      <c r="G13" s="11">
        <f>G14+G15</f>
        <v>0</v>
      </c>
      <c r="H13" s="11">
        <f t="shared" ref="H13:I13" si="5">H14+H15</f>
        <v>35390500000</v>
      </c>
      <c r="I13" s="11">
        <f t="shared" si="5"/>
        <v>0</v>
      </c>
      <c r="J13" s="11">
        <f>J14+J15</f>
        <v>35390500000</v>
      </c>
      <c r="K13" s="11">
        <f t="shared" ref="K13:L13" si="6">K14+K15</f>
        <v>0</v>
      </c>
      <c r="L13" s="11">
        <f t="shared" si="6"/>
        <v>35390500000</v>
      </c>
      <c r="M13" s="11">
        <f t="shared" si="4"/>
        <v>39012500000</v>
      </c>
      <c r="N13" s="11">
        <f t="shared" si="4"/>
        <v>0</v>
      </c>
      <c r="O13" s="11">
        <f t="shared" si="4"/>
        <v>39012500000</v>
      </c>
      <c r="P13" s="11">
        <f t="shared" ref="P13" si="7">P14+P15</f>
        <v>0</v>
      </c>
      <c r="Q13" s="11">
        <f>Q14+Q15</f>
        <v>39012500000</v>
      </c>
      <c r="R13" s="11">
        <f t="shared" ref="R13" si="8">R14+R15</f>
        <v>0</v>
      </c>
      <c r="S13" s="11">
        <f>S14+S15</f>
        <v>39012500000</v>
      </c>
      <c r="T13" s="11">
        <f t="shared" ref="T13:U13" si="9">T14+T15</f>
        <v>0</v>
      </c>
      <c r="U13" s="11">
        <f t="shared" si="9"/>
        <v>39012500000</v>
      </c>
    </row>
    <row r="14" spans="1:21" ht="21.75" customHeight="1" x14ac:dyDescent="0.25">
      <c r="B14" s="12" t="s">
        <v>55</v>
      </c>
      <c r="C14" s="12" t="s">
        <v>4</v>
      </c>
      <c r="D14" s="13">
        <v>18224800000</v>
      </c>
      <c r="E14" s="13"/>
      <c r="F14" s="13">
        <f>D14+E14</f>
        <v>18224800000</v>
      </c>
      <c r="G14" s="13"/>
      <c r="H14" s="13">
        <f>F14+G14</f>
        <v>18224800000</v>
      </c>
      <c r="I14" s="13"/>
      <c r="J14" s="13">
        <f>H14+I14</f>
        <v>18224800000</v>
      </c>
      <c r="K14" s="13"/>
      <c r="L14" s="13">
        <f>J14+K14</f>
        <v>18224800000</v>
      </c>
      <c r="M14" s="13">
        <v>20885600000</v>
      </c>
      <c r="N14" s="13"/>
      <c r="O14" s="13">
        <f>M14+N14</f>
        <v>20885600000</v>
      </c>
      <c r="P14" s="13"/>
      <c r="Q14" s="13">
        <f t="shared" ref="Q14" si="10">O14+P14</f>
        <v>20885600000</v>
      </c>
      <c r="R14" s="14"/>
      <c r="S14" s="13">
        <f>Q14+R14</f>
        <v>20885600000</v>
      </c>
      <c r="T14" s="13"/>
      <c r="U14" s="13">
        <f>S14+T14</f>
        <v>20885600000</v>
      </c>
    </row>
    <row r="15" spans="1:21" ht="21" customHeight="1" x14ac:dyDescent="0.25">
      <c r="B15" s="12" t="s">
        <v>53</v>
      </c>
      <c r="C15" s="12" t="s">
        <v>5</v>
      </c>
      <c r="D15" s="15">
        <v>17165700000</v>
      </c>
      <c r="E15" s="15"/>
      <c r="F15" s="15">
        <f>D15+E15</f>
        <v>17165700000</v>
      </c>
      <c r="G15" s="15"/>
      <c r="H15" s="15">
        <f>F15+G15</f>
        <v>17165700000</v>
      </c>
      <c r="I15" s="15"/>
      <c r="J15" s="13">
        <f>H15+I15</f>
        <v>17165700000</v>
      </c>
      <c r="K15" s="13"/>
      <c r="L15" s="13">
        <f>J15+K15</f>
        <v>17165700000</v>
      </c>
      <c r="M15" s="15">
        <v>18126900000</v>
      </c>
      <c r="N15" s="15"/>
      <c r="O15" s="15">
        <f>M15+N15</f>
        <v>18126900000</v>
      </c>
      <c r="P15" s="15"/>
      <c r="Q15" s="15">
        <f t="shared" ref="Q15" si="11">O15+P15</f>
        <v>18126900000</v>
      </c>
      <c r="R15" s="14"/>
      <c r="S15" s="15">
        <f>Q15+R15</f>
        <v>18126900000</v>
      </c>
      <c r="T15" s="15"/>
      <c r="U15" s="13">
        <f>S15+T15</f>
        <v>18126900000</v>
      </c>
    </row>
    <row r="16" spans="1:21" ht="33.75" customHeight="1" x14ac:dyDescent="0.25">
      <c r="B16" s="10" t="s">
        <v>6</v>
      </c>
      <c r="C16" s="10" t="s">
        <v>7</v>
      </c>
      <c r="D16" s="11">
        <f>D17</f>
        <v>10136820000</v>
      </c>
      <c r="E16" s="11">
        <f t="shared" ref="E16:P16" si="12">E17</f>
        <v>0</v>
      </c>
      <c r="F16" s="11">
        <f t="shared" si="12"/>
        <v>10136820000</v>
      </c>
      <c r="G16" s="11">
        <f t="shared" si="12"/>
        <v>0</v>
      </c>
      <c r="H16" s="11">
        <f>H17</f>
        <v>10136820000</v>
      </c>
      <c r="I16" s="11">
        <f t="shared" ref="I16" si="13">I17</f>
        <v>0</v>
      </c>
      <c r="J16" s="11">
        <f>J17</f>
        <v>10136820000</v>
      </c>
      <c r="K16" s="11">
        <f>K17</f>
        <v>0</v>
      </c>
      <c r="L16" s="11">
        <f>L17</f>
        <v>10136820000</v>
      </c>
      <c r="M16" s="11">
        <f t="shared" si="12"/>
        <v>10542289600</v>
      </c>
      <c r="N16" s="11">
        <f t="shared" si="12"/>
        <v>0</v>
      </c>
      <c r="O16" s="11">
        <f t="shared" si="12"/>
        <v>10542289600</v>
      </c>
      <c r="P16" s="11">
        <f t="shared" si="12"/>
        <v>0</v>
      </c>
      <c r="Q16" s="11">
        <f>Q17</f>
        <v>10542289600</v>
      </c>
      <c r="R16" s="11">
        <f t="shared" ref="R16" si="14">R17</f>
        <v>0</v>
      </c>
      <c r="S16" s="11">
        <f>S17</f>
        <v>10542289600</v>
      </c>
      <c r="T16" s="11">
        <f t="shared" ref="T16:U16" si="15">T17</f>
        <v>0</v>
      </c>
      <c r="U16" s="11">
        <f t="shared" si="15"/>
        <v>10542289600</v>
      </c>
    </row>
    <row r="17" spans="2:21" ht="35.25" customHeight="1" x14ac:dyDescent="0.25">
      <c r="B17" s="12" t="s">
        <v>8</v>
      </c>
      <c r="C17" s="12" t="s">
        <v>9</v>
      </c>
      <c r="D17" s="15">
        <v>10136820000</v>
      </c>
      <c r="E17" s="15"/>
      <c r="F17" s="15">
        <f>D17+E17</f>
        <v>10136820000</v>
      </c>
      <c r="G17" s="15"/>
      <c r="H17" s="15">
        <f t="shared" ref="H17" si="16">F17+G17</f>
        <v>10136820000</v>
      </c>
      <c r="I17" s="15"/>
      <c r="J17" s="15">
        <f>H17+I17</f>
        <v>10136820000</v>
      </c>
      <c r="K17" s="15"/>
      <c r="L17" s="15">
        <f>J17+K17</f>
        <v>10136820000</v>
      </c>
      <c r="M17" s="15">
        <v>10542289600</v>
      </c>
      <c r="N17" s="15"/>
      <c r="O17" s="15">
        <f>M17+N17</f>
        <v>10542289600</v>
      </c>
      <c r="P17" s="15"/>
      <c r="Q17" s="15">
        <f>O17+P17</f>
        <v>10542289600</v>
      </c>
      <c r="R17" s="14"/>
      <c r="S17" s="15">
        <f>Q17+R17</f>
        <v>10542289600</v>
      </c>
      <c r="T17" s="15"/>
      <c r="U17" s="15">
        <f>S17+T17</f>
        <v>10542289600</v>
      </c>
    </row>
    <row r="18" spans="2:21" ht="19.5" customHeight="1" x14ac:dyDescent="0.25">
      <c r="B18" s="10" t="s">
        <v>51</v>
      </c>
      <c r="C18" s="10" t="s">
        <v>10</v>
      </c>
      <c r="D18" s="11">
        <f>D19</f>
        <v>2363437000</v>
      </c>
      <c r="E18" s="11">
        <f t="shared" ref="E18:P18" si="17">E19</f>
        <v>0</v>
      </c>
      <c r="F18" s="11">
        <f t="shared" si="17"/>
        <v>2363437000</v>
      </c>
      <c r="G18" s="11">
        <f t="shared" si="17"/>
        <v>0</v>
      </c>
      <c r="H18" s="11">
        <f>H19</f>
        <v>2363437000</v>
      </c>
      <c r="I18" s="11">
        <f t="shared" ref="I18" si="18">I19</f>
        <v>0</v>
      </c>
      <c r="J18" s="11">
        <f>J19</f>
        <v>2363437000</v>
      </c>
      <c r="K18" s="11">
        <f t="shared" ref="K18" si="19">K19</f>
        <v>0</v>
      </c>
      <c r="L18" s="11">
        <f>L19</f>
        <v>2363437000</v>
      </c>
      <c r="M18" s="11">
        <f t="shared" si="17"/>
        <v>2431977000</v>
      </c>
      <c r="N18" s="11">
        <f t="shared" si="17"/>
        <v>0</v>
      </c>
      <c r="O18" s="11">
        <f t="shared" si="17"/>
        <v>2431977000</v>
      </c>
      <c r="P18" s="11">
        <f t="shared" si="17"/>
        <v>0</v>
      </c>
      <c r="Q18" s="11">
        <f>Q19</f>
        <v>2431977000</v>
      </c>
      <c r="R18" s="11">
        <f t="shared" ref="R18" si="20">R19</f>
        <v>0</v>
      </c>
      <c r="S18" s="11">
        <f>S19</f>
        <v>2431977000</v>
      </c>
      <c r="T18" s="11">
        <f t="shared" ref="T18:U18" si="21">T19</f>
        <v>0</v>
      </c>
      <c r="U18" s="11">
        <f t="shared" si="21"/>
        <v>2431977000</v>
      </c>
    </row>
    <row r="19" spans="2:21" ht="36" customHeight="1" x14ac:dyDescent="0.25">
      <c r="B19" s="12" t="s">
        <v>52</v>
      </c>
      <c r="C19" s="12" t="s">
        <v>11</v>
      </c>
      <c r="D19" s="15">
        <v>2363437000</v>
      </c>
      <c r="E19" s="15"/>
      <c r="F19" s="15">
        <f>D19+E19</f>
        <v>2363437000</v>
      </c>
      <c r="G19" s="15"/>
      <c r="H19" s="15">
        <f t="shared" ref="H19" si="22">F19+G19</f>
        <v>2363437000</v>
      </c>
      <c r="I19" s="15"/>
      <c r="J19" s="15">
        <f>H19+I19</f>
        <v>2363437000</v>
      </c>
      <c r="K19" s="15"/>
      <c r="L19" s="15">
        <f>J19+K19</f>
        <v>2363437000</v>
      </c>
      <c r="M19" s="15">
        <v>2431977000</v>
      </c>
      <c r="N19" s="15"/>
      <c r="O19" s="15">
        <f>M19+N19</f>
        <v>2431977000</v>
      </c>
      <c r="P19" s="15"/>
      <c r="Q19" s="15">
        <f>O19+P19</f>
        <v>2431977000</v>
      </c>
      <c r="R19" s="14"/>
      <c r="S19" s="15">
        <f>Q19+R19</f>
        <v>2431977000</v>
      </c>
      <c r="T19" s="15"/>
      <c r="U19" s="15">
        <f>S19+T19</f>
        <v>2431977000</v>
      </c>
    </row>
    <row r="20" spans="2:21" ht="18.75" customHeight="1" x14ac:dyDescent="0.25">
      <c r="B20" s="10" t="s">
        <v>47</v>
      </c>
      <c r="C20" s="10" t="s">
        <v>12</v>
      </c>
      <c r="D20" s="11">
        <f>SUM(D21:D23)</f>
        <v>8661188000</v>
      </c>
      <c r="E20" s="11">
        <f t="shared" ref="E20:O20" si="23">SUM(E21:E23)</f>
        <v>0</v>
      </c>
      <c r="F20" s="11">
        <f t="shared" si="23"/>
        <v>8661188000</v>
      </c>
      <c r="G20" s="11">
        <f t="shared" ref="G20" si="24">SUM(G21:G23)</f>
        <v>0</v>
      </c>
      <c r="H20" s="11">
        <f>SUM(H21:H23)</f>
        <v>8661188000</v>
      </c>
      <c r="I20" s="11">
        <f t="shared" ref="I20" si="25">SUM(I21:I23)</f>
        <v>0</v>
      </c>
      <c r="J20" s="11">
        <f>SUM(J21:J23)</f>
        <v>8661188000</v>
      </c>
      <c r="K20" s="11">
        <f t="shared" ref="K20:L20" si="26">SUM(K21:K23)</f>
        <v>0</v>
      </c>
      <c r="L20" s="11">
        <f t="shared" si="26"/>
        <v>8661188000</v>
      </c>
      <c r="M20" s="11">
        <f t="shared" si="23"/>
        <v>9121988000</v>
      </c>
      <c r="N20" s="11">
        <f t="shared" si="23"/>
        <v>0</v>
      </c>
      <c r="O20" s="11">
        <f t="shared" si="23"/>
        <v>9121988000</v>
      </c>
      <c r="P20" s="11">
        <f t="shared" ref="P20" si="27">SUM(P21:P23)</f>
        <v>0</v>
      </c>
      <c r="Q20" s="11">
        <f>SUM(Q21:Q23)</f>
        <v>9121988000</v>
      </c>
      <c r="R20" s="11">
        <f t="shared" ref="R20" si="28">SUM(R21:R23)</f>
        <v>0</v>
      </c>
      <c r="S20" s="11">
        <f>SUM(S21:S23)</f>
        <v>9121988000</v>
      </c>
      <c r="T20" s="11">
        <f t="shared" ref="T20:U20" si="29">SUM(T21:T23)</f>
        <v>0</v>
      </c>
      <c r="U20" s="11">
        <f t="shared" si="29"/>
        <v>9121988000</v>
      </c>
    </row>
    <row r="21" spans="2:21" ht="17.25" customHeight="1" x14ac:dyDescent="0.25">
      <c r="B21" s="12" t="s">
        <v>48</v>
      </c>
      <c r="C21" s="12" t="s">
        <v>13</v>
      </c>
      <c r="D21" s="13">
        <v>7464800000</v>
      </c>
      <c r="E21" s="13"/>
      <c r="F21" s="13">
        <f>D21+E21</f>
        <v>7464800000</v>
      </c>
      <c r="G21" s="13"/>
      <c r="H21" s="13">
        <f>F21+G21</f>
        <v>7464800000</v>
      </c>
      <c r="I21" s="13"/>
      <c r="J21" s="13">
        <f>H21+I21</f>
        <v>7464800000</v>
      </c>
      <c r="K21" s="13"/>
      <c r="L21" s="13">
        <f>J21+K21</f>
        <v>7464800000</v>
      </c>
      <c r="M21" s="13">
        <v>7899000000</v>
      </c>
      <c r="N21" s="13"/>
      <c r="O21" s="13">
        <f>M21+N21</f>
        <v>7899000000</v>
      </c>
      <c r="P21" s="13"/>
      <c r="Q21" s="13">
        <f>O21+P21</f>
        <v>7899000000</v>
      </c>
      <c r="R21" s="14"/>
      <c r="S21" s="13">
        <f>Q21+R21</f>
        <v>7899000000</v>
      </c>
      <c r="T21" s="13"/>
      <c r="U21" s="13">
        <f>S21+T21</f>
        <v>7899000000</v>
      </c>
    </row>
    <row r="22" spans="2:21" ht="18" customHeight="1" x14ac:dyDescent="0.25">
      <c r="B22" s="12" t="s">
        <v>49</v>
      </c>
      <c r="C22" s="12" t="s">
        <v>14</v>
      </c>
      <c r="D22" s="15">
        <v>1193700000</v>
      </c>
      <c r="E22" s="15"/>
      <c r="F22" s="15">
        <f t="shared" ref="F22:F23" si="30">D22+E22</f>
        <v>1193700000</v>
      </c>
      <c r="G22" s="15"/>
      <c r="H22" s="15">
        <f t="shared" ref="H22:H23" si="31">F22+G22</f>
        <v>1193700000</v>
      </c>
      <c r="I22" s="15"/>
      <c r="J22" s="13">
        <f t="shared" ref="J22:J23" si="32">H22+I22</f>
        <v>1193700000</v>
      </c>
      <c r="K22" s="13"/>
      <c r="L22" s="13">
        <f t="shared" ref="L22:L23" si="33">J22+K22</f>
        <v>1193700000</v>
      </c>
      <c r="M22" s="15">
        <v>1220300000</v>
      </c>
      <c r="N22" s="15"/>
      <c r="O22" s="15">
        <f t="shared" ref="O22:O23" si="34">M22+N22</f>
        <v>1220300000</v>
      </c>
      <c r="P22" s="15"/>
      <c r="Q22" s="15">
        <f t="shared" ref="Q22:Q23" si="35">O22+P22</f>
        <v>1220300000</v>
      </c>
      <c r="R22" s="14"/>
      <c r="S22" s="15">
        <f t="shared" ref="S22:S23" si="36">Q22+R22</f>
        <v>1220300000</v>
      </c>
      <c r="T22" s="15"/>
      <c r="U22" s="13">
        <f t="shared" ref="U22:U23" si="37">S22+T22</f>
        <v>1220300000</v>
      </c>
    </row>
    <row r="23" spans="2:21" ht="23.25" customHeight="1" x14ac:dyDescent="0.25">
      <c r="B23" s="12" t="s">
        <v>61</v>
      </c>
      <c r="C23" s="12" t="s">
        <v>62</v>
      </c>
      <c r="D23" s="15">
        <v>2688000</v>
      </c>
      <c r="E23" s="15"/>
      <c r="F23" s="15">
        <f t="shared" si="30"/>
        <v>2688000</v>
      </c>
      <c r="G23" s="15"/>
      <c r="H23" s="15">
        <f t="shared" si="31"/>
        <v>2688000</v>
      </c>
      <c r="I23" s="15"/>
      <c r="J23" s="13">
        <f t="shared" si="32"/>
        <v>2688000</v>
      </c>
      <c r="K23" s="13"/>
      <c r="L23" s="13">
        <f t="shared" si="33"/>
        <v>2688000</v>
      </c>
      <c r="M23" s="15">
        <v>2688000</v>
      </c>
      <c r="N23" s="15"/>
      <c r="O23" s="15">
        <f t="shared" si="34"/>
        <v>2688000</v>
      </c>
      <c r="P23" s="15"/>
      <c r="Q23" s="15">
        <f t="shared" si="35"/>
        <v>2688000</v>
      </c>
      <c r="R23" s="14"/>
      <c r="S23" s="15">
        <f t="shared" si="36"/>
        <v>2688000</v>
      </c>
      <c r="T23" s="15"/>
      <c r="U23" s="13">
        <f t="shared" si="37"/>
        <v>2688000</v>
      </c>
    </row>
    <row r="24" spans="2:21" ht="34.5" customHeight="1" x14ac:dyDescent="0.25">
      <c r="B24" s="10" t="s">
        <v>50</v>
      </c>
      <c r="C24" s="10" t="s">
        <v>15</v>
      </c>
      <c r="D24" s="11">
        <f>SUM(D25:D26)</f>
        <v>12442000</v>
      </c>
      <c r="E24" s="11">
        <f t="shared" ref="E24:F24" si="38">SUM(E25:E26)</f>
        <v>0</v>
      </c>
      <c r="F24" s="11">
        <f t="shared" si="38"/>
        <v>12442000</v>
      </c>
      <c r="G24" s="11">
        <f t="shared" ref="G24" si="39">SUM(G25:G26)</f>
        <v>0</v>
      </c>
      <c r="H24" s="11">
        <f>SUM(H25:H26)</f>
        <v>12442000</v>
      </c>
      <c r="I24" s="11">
        <f t="shared" ref="I24" si="40">SUM(I25:I26)</f>
        <v>0</v>
      </c>
      <c r="J24" s="11">
        <f>SUM(J25:J26)</f>
        <v>12442000</v>
      </c>
      <c r="K24" s="11">
        <f t="shared" ref="K24:R24" si="41">SUM(K25:K26)</f>
        <v>0</v>
      </c>
      <c r="L24" s="11">
        <f t="shared" si="41"/>
        <v>12442000</v>
      </c>
      <c r="M24" s="11">
        <f t="shared" si="41"/>
        <v>12452000</v>
      </c>
      <c r="N24" s="11">
        <f t="shared" si="41"/>
        <v>0</v>
      </c>
      <c r="O24" s="11">
        <f t="shared" si="41"/>
        <v>12452000</v>
      </c>
      <c r="P24" s="11">
        <f t="shared" si="41"/>
        <v>0</v>
      </c>
      <c r="Q24" s="11">
        <f t="shared" si="41"/>
        <v>12452000</v>
      </c>
      <c r="R24" s="11">
        <f t="shared" si="41"/>
        <v>0</v>
      </c>
      <c r="S24" s="11">
        <f>SUM(S25:S26)</f>
        <v>12452000</v>
      </c>
      <c r="T24" s="11">
        <f t="shared" ref="T24:U24" si="42">SUM(T25:T26)</f>
        <v>0</v>
      </c>
      <c r="U24" s="11">
        <f t="shared" si="42"/>
        <v>12452000</v>
      </c>
    </row>
    <row r="25" spans="2:21" ht="21" customHeight="1" x14ac:dyDescent="0.25">
      <c r="B25" s="16" t="s">
        <v>80</v>
      </c>
      <c r="C25" s="16" t="s">
        <v>81</v>
      </c>
      <c r="D25" s="17">
        <v>8239000</v>
      </c>
      <c r="E25" s="17"/>
      <c r="F25" s="17">
        <f>D25+E25</f>
        <v>8239000</v>
      </c>
      <c r="G25" s="17"/>
      <c r="H25" s="17">
        <f t="shared" ref="H25" si="43">F25+G25</f>
        <v>8239000</v>
      </c>
      <c r="I25" s="17"/>
      <c r="J25" s="17">
        <f>H25+I25</f>
        <v>8239000</v>
      </c>
      <c r="K25" s="17"/>
      <c r="L25" s="17">
        <f>J25+K25</f>
        <v>8239000</v>
      </c>
      <c r="M25" s="17">
        <v>8244000</v>
      </c>
      <c r="N25" s="17"/>
      <c r="O25" s="17">
        <f>M25+N25</f>
        <v>8244000</v>
      </c>
      <c r="P25" s="17"/>
      <c r="Q25" s="17">
        <f>O25+P25</f>
        <v>8244000</v>
      </c>
      <c r="R25" s="14"/>
      <c r="S25" s="17">
        <f>Q25+R25</f>
        <v>8244000</v>
      </c>
      <c r="T25" s="17"/>
      <c r="U25" s="17">
        <f>S25+T25</f>
        <v>8244000</v>
      </c>
    </row>
    <row r="26" spans="2:21" ht="51" customHeight="1" x14ac:dyDescent="0.25">
      <c r="B26" s="12" t="s">
        <v>91</v>
      </c>
      <c r="C26" s="12" t="s">
        <v>92</v>
      </c>
      <c r="D26" s="15">
        <v>4203000</v>
      </c>
      <c r="E26" s="15"/>
      <c r="F26" s="15">
        <f>D26+E26</f>
        <v>4203000</v>
      </c>
      <c r="G26" s="15"/>
      <c r="H26" s="15">
        <f t="shared" ref="H26" si="44">F26+G26</f>
        <v>4203000</v>
      </c>
      <c r="I26" s="15"/>
      <c r="J26" s="17">
        <f>H26+I26</f>
        <v>4203000</v>
      </c>
      <c r="K26" s="17"/>
      <c r="L26" s="17">
        <f>J26+K26</f>
        <v>4203000</v>
      </c>
      <c r="M26" s="15">
        <v>4208000</v>
      </c>
      <c r="N26" s="15"/>
      <c r="O26" s="15">
        <f>M26+N26</f>
        <v>4208000</v>
      </c>
      <c r="P26" s="15"/>
      <c r="Q26" s="15">
        <f t="shared" ref="Q26" si="45">O26+P26</f>
        <v>4208000</v>
      </c>
      <c r="R26" s="14"/>
      <c r="S26" s="15">
        <f>Q26+R26</f>
        <v>4208000</v>
      </c>
      <c r="T26" s="15"/>
      <c r="U26" s="17">
        <f>S26+T26</f>
        <v>4208000</v>
      </c>
    </row>
    <row r="27" spans="2:21" ht="18.75" customHeight="1" x14ac:dyDescent="0.25">
      <c r="B27" s="10" t="s">
        <v>16</v>
      </c>
      <c r="C27" s="10" t="s">
        <v>17</v>
      </c>
      <c r="D27" s="11">
        <v>219964000</v>
      </c>
      <c r="E27" s="11"/>
      <c r="F27" s="11">
        <f>D27+E27</f>
        <v>219964000</v>
      </c>
      <c r="G27" s="11"/>
      <c r="H27" s="11">
        <f>F27+G27</f>
        <v>219964000</v>
      </c>
      <c r="I27" s="11"/>
      <c r="J27" s="11">
        <f>H27+I27</f>
        <v>219964000</v>
      </c>
      <c r="K27" s="11"/>
      <c r="L27" s="11">
        <f>J27+K27</f>
        <v>219964000</v>
      </c>
      <c r="M27" s="11">
        <v>219925000</v>
      </c>
      <c r="N27" s="11"/>
      <c r="O27" s="11">
        <f>M27+N27</f>
        <v>219925000</v>
      </c>
      <c r="P27" s="11"/>
      <c r="Q27" s="11">
        <f>O27+P27</f>
        <v>219925000</v>
      </c>
      <c r="R27" s="14"/>
      <c r="S27" s="11">
        <f>Q27+R27</f>
        <v>219925000</v>
      </c>
      <c r="T27" s="11"/>
      <c r="U27" s="11">
        <f>S27+T27</f>
        <v>219925000</v>
      </c>
    </row>
    <row r="28" spans="2:21" ht="34.5" customHeight="1" x14ac:dyDescent="0.25">
      <c r="B28" s="10" t="s">
        <v>18</v>
      </c>
      <c r="C28" s="10" t="s">
        <v>19</v>
      </c>
      <c r="D28" s="11">
        <f>SUM(D29,D30,D31,D35)</f>
        <v>60362240</v>
      </c>
      <c r="E28" s="11">
        <f t="shared" ref="E28:O28" si="46">SUM(E29,E30,E31,E35)</f>
        <v>0</v>
      </c>
      <c r="F28" s="11">
        <f t="shared" si="46"/>
        <v>60362240</v>
      </c>
      <c r="G28" s="11">
        <f t="shared" ref="G28" si="47">SUM(G29,G30,G31,G35)</f>
        <v>0</v>
      </c>
      <c r="H28" s="11">
        <f>SUM(H29,H30,H31,H35)</f>
        <v>60362240</v>
      </c>
      <c r="I28" s="11">
        <f t="shared" ref="I28" si="48">SUM(I29,I30,I31,I35)</f>
        <v>0</v>
      </c>
      <c r="J28" s="11">
        <f>SUM(J29,J30,J31,J35)</f>
        <v>60362240</v>
      </c>
      <c r="K28" s="11">
        <f t="shared" ref="K28:L28" si="49">SUM(K29,K30,K31,K35)</f>
        <v>0</v>
      </c>
      <c r="L28" s="11">
        <f t="shared" si="49"/>
        <v>60362240</v>
      </c>
      <c r="M28" s="11">
        <f t="shared" si="46"/>
        <v>65205240</v>
      </c>
      <c r="N28" s="11">
        <f t="shared" si="46"/>
        <v>0</v>
      </c>
      <c r="O28" s="11">
        <f t="shared" si="46"/>
        <v>65205240</v>
      </c>
      <c r="P28" s="11">
        <f t="shared" ref="P28" si="50">SUM(P29,P30,P31,P35)</f>
        <v>0</v>
      </c>
      <c r="Q28" s="11">
        <f>SUM(Q29,Q30,Q31,Q35)</f>
        <v>65205240</v>
      </c>
      <c r="R28" s="11">
        <f t="shared" ref="R28" si="51">SUM(R29,R30,R31,R35)</f>
        <v>0</v>
      </c>
      <c r="S28" s="11">
        <f>SUM(S29,S30,S31,S35)</f>
        <v>65205240</v>
      </c>
      <c r="T28" s="11">
        <f t="shared" ref="T28:U28" si="52">SUM(T29,T30,T31,T35)</f>
        <v>0</v>
      </c>
      <c r="U28" s="11">
        <f t="shared" si="52"/>
        <v>65205240</v>
      </c>
    </row>
    <row r="29" spans="2:21" ht="68.25" customHeight="1" x14ac:dyDescent="0.25">
      <c r="B29" s="12" t="s">
        <v>46</v>
      </c>
      <c r="C29" s="12" t="s">
        <v>20</v>
      </c>
      <c r="D29" s="17">
        <v>6812000</v>
      </c>
      <c r="E29" s="17"/>
      <c r="F29" s="17">
        <f>D29+E29</f>
        <v>6812000</v>
      </c>
      <c r="G29" s="17"/>
      <c r="H29" s="17">
        <f>F29+G29</f>
        <v>6812000</v>
      </c>
      <c r="I29" s="17"/>
      <c r="J29" s="17">
        <f>H29+I29</f>
        <v>6812000</v>
      </c>
      <c r="K29" s="17"/>
      <c r="L29" s="17">
        <f>J29+K29</f>
        <v>6812000</v>
      </c>
      <c r="M29" s="17">
        <v>10617000</v>
      </c>
      <c r="N29" s="17"/>
      <c r="O29" s="17">
        <f>M29+N29</f>
        <v>10617000</v>
      </c>
      <c r="P29" s="17"/>
      <c r="Q29" s="17">
        <f>O29+P29</f>
        <v>10617000</v>
      </c>
      <c r="R29" s="14"/>
      <c r="S29" s="17">
        <f>Q29+R29</f>
        <v>10617000</v>
      </c>
      <c r="T29" s="17"/>
      <c r="U29" s="17">
        <f>S29+T29</f>
        <v>10617000</v>
      </c>
    </row>
    <row r="30" spans="2:21" ht="51" customHeight="1" x14ac:dyDescent="0.25">
      <c r="B30" s="12" t="s">
        <v>45</v>
      </c>
      <c r="C30" s="12" t="s">
        <v>21</v>
      </c>
      <c r="D30" s="15">
        <v>15000000</v>
      </c>
      <c r="E30" s="15"/>
      <c r="F30" s="15">
        <f>D30+E30</f>
        <v>15000000</v>
      </c>
      <c r="G30" s="15"/>
      <c r="H30" s="15">
        <f>F30+G30</f>
        <v>15000000</v>
      </c>
      <c r="I30" s="15"/>
      <c r="J30" s="17">
        <f>H30+I30</f>
        <v>15000000</v>
      </c>
      <c r="K30" s="17"/>
      <c r="L30" s="17">
        <f>J30+K30</f>
        <v>15000000</v>
      </c>
      <c r="M30" s="15">
        <v>15000000</v>
      </c>
      <c r="N30" s="15"/>
      <c r="O30" s="15">
        <f>M30+N30</f>
        <v>15000000</v>
      </c>
      <c r="P30" s="15"/>
      <c r="Q30" s="15">
        <f>O30+P30</f>
        <v>15000000</v>
      </c>
      <c r="R30" s="15"/>
      <c r="S30" s="15">
        <f>Q30+R30</f>
        <v>15000000</v>
      </c>
      <c r="T30" s="15"/>
      <c r="U30" s="17">
        <f>S30+T30</f>
        <v>15000000</v>
      </c>
    </row>
    <row r="31" spans="2:21" ht="116.25" customHeight="1" x14ac:dyDescent="0.25">
      <c r="B31" s="12" t="s">
        <v>22</v>
      </c>
      <c r="C31" s="12" t="s">
        <v>56</v>
      </c>
      <c r="D31" s="15">
        <f>D32+D33+D34</f>
        <v>22992240</v>
      </c>
      <c r="E31" s="15">
        <f t="shared" ref="E31:O31" si="53">E32+E33+E34</f>
        <v>0</v>
      </c>
      <c r="F31" s="15">
        <f t="shared" si="53"/>
        <v>22992240</v>
      </c>
      <c r="G31" s="15"/>
      <c r="H31" s="15">
        <f>H32+H33+H34</f>
        <v>22992240</v>
      </c>
      <c r="I31" s="15">
        <f t="shared" ref="I31" si="54">I32+I33+I34</f>
        <v>0</v>
      </c>
      <c r="J31" s="15">
        <f>J32+J33+J34</f>
        <v>22992240</v>
      </c>
      <c r="K31" s="15">
        <f t="shared" ref="K31:L31" si="55">K32+K33+K34</f>
        <v>0</v>
      </c>
      <c r="L31" s="15">
        <f t="shared" si="55"/>
        <v>22992240</v>
      </c>
      <c r="M31" s="15">
        <f t="shared" si="53"/>
        <v>23522240</v>
      </c>
      <c r="N31" s="15">
        <f t="shared" si="53"/>
        <v>0</v>
      </c>
      <c r="O31" s="15">
        <f t="shared" si="53"/>
        <v>23522240</v>
      </c>
      <c r="P31" s="15"/>
      <c r="Q31" s="15">
        <f>Q32+Q33+Q34</f>
        <v>23522240</v>
      </c>
      <c r="R31" s="15">
        <f t="shared" ref="R31" si="56">R32+R33+R34</f>
        <v>0</v>
      </c>
      <c r="S31" s="15">
        <f>S32+S33+S34</f>
        <v>23522240</v>
      </c>
      <c r="T31" s="15">
        <f t="shared" ref="T31:U31" si="57">T32+T33+T34</f>
        <v>0</v>
      </c>
      <c r="U31" s="15">
        <f t="shared" si="57"/>
        <v>23522240</v>
      </c>
    </row>
    <row r="32" spans="2:21" ht="104.25" customHeight="1" x14ac:dyDescent="0.25">
      <c r="B32" s="18" t="s">
        <v>44</v>
      </c>
      <c r="C32" s="18" t="s">
        <v>57</v>
      </c>
      <c r="D32" s="19">
        <v>13260000</v>
      </c>
      <c r="E32" s="19"/>
      <c r="F32" s="19">
        <f>D32+E32</f>
        <v>13260000</v>
      </c>
      <c r="G32" s="19"/>
      <c r="H32" s="19">
        <f>F32+G32</f>
        <v>13260000</v>
      </c>
      <c r="I32" s="19"/>
      <c r="J32" s="19">
        <f>H32+I32</f>
        <v>13260000</v>
      </c>
      <c r="K32" s="19"/>
      <c r="L32" s="19">
        <f>J32+K32</f>
        <v>13260000</v>
      </c>
      <c r="M32" s="19">
        <v>13790000</v>
      </c>
      <c r="N32" s="19"/>
      <c r="O32" s="19">
        <f>M32+N32</f>
        <v>13790000</v>
      </c>
      <c r="P32" s="19"/>
      <c r="Q32" s="19">
        <f>O32+P32</f>
        <v>13790000</v>
      </c>
      <c r="R32" s="14"/>
      <c r="S32" s="19">
        <f>Q32+R32</f>
        <v>13790000</v>
      </c>
      <c r="T32" s="19"/>
      <c r="U32" s="19">
        <f>S32+T32</f>
        <v>13790000</v>
      </c>
    </row>
    <row r="33" spans="1:21" ht="99" customHeight="1" x14ac:dyDescent="0.25">
      <c r="B33" s="18" t="s">
        <v>43</v>
      </c>
      <c r="C33" s="18" t="s">
        <v>58</v>
      </c>
      <c r="D33" s="19">
        <v>9730240</v>
      </c>
      <c r="E33" s="19"/>
      <c r="F33" s="19">
        <f t="shared" ref="F33:F34" si="58">D33+E33</f>
        <v>9730240</v>
      </c>
      <c r="G33" s="19"/>
      <c r="H33" s="19">
        <f>F33+G33</f>
        <v>9730240</v>
      </c>
      <c r="I33" s="19"/>
      <c r="J33" s="19">
        <f>H33+I33</f>
        <v>9730240</v>
      </c>
      <c r="K33" s="19"/>
      <c r="L33" s="19">
        <f>J33+K33</f>
        <v>9730240</v>
      </c>
      <c r="M33" s="19">
        <v>9730240</v>
      </c>
      <c r="N33" s="19"/>
      <c r="O33" s="19">
        <f t="shared" ref="O33:O34" si="59">M33+N33</f>
        <v>9730240</v>
      </c>
      <c r="P33" s="19"/>
      <c r="Q33" s="19">
        <f>O33+P33</f>
        <v>9730240</v>
      </c>
      <c r="R33" s="14"/>
      <c r="S33" s="19">
        <f>Q33+R33</f>
        <v>9730240</v>
      </c>
      <c r="T33" s="19"/>
      <c r="U33" s="19">
        <f>S33+T33</f>
        <v>9730240</v>
      </c>
    </row>
    <row r="34" spans="1:21" ht="163.5" customHeight="1" x14ac:dyDescent="0.25">
      <c r="B34" s="18" t="s">
        <v>82</v>
      </c>
      <c r="C34" s="18" t="s">
        <v>83</v>
      </c>
      <c r="D34" s="19">
        <v>2000</v>
      </c>
      <c r="E34" s="19"/>
      <c r="F34" s="19">
        <f t="shared" si="58"/>
        <v>2000</v>
      </c>
      <c r="G34" s="19"/>
      <c r="H34" s="19">
        <f>F34+G34</f>
        <v>2000</v>
      </c>
      <c r="I34" s="19"/>
      <c r="J34" s="19">
        <f>H34+I34</f>
        <v>2000</v>
      </c>
      <c r="K34" s="19"/>
      <c r="L34" s="19">
        <f>J34+K34</f>
        <v>2000</v>
      </c>
      <c r="M34" s="19">
        <v>2000</v>
      </c>
      <c r="N34" s="19"/>
      <c r="O34" s="19">
        <f t="shared" si="59"/>
        <v>2000</v>
      </c>
      <c r="P34" s="19"/>
      <c r="Q34" s="19">
        <f>O34+P34</f>
        <v>2000</v>
      </c>
      <c r="R34" s="14"/>
      <c r="S34" s="19">
        <f>Q34+R34</f>
        <v>2000</v>
      </c>
      <c r="T34" s="19"/>
      <c r="U34" s="19">
        <f>S34+T34</f>
        <v>2000</v>
      </c>
    </row>
    <row r="35" spans="1:21" ht="35.25" customHeight="1" x14ac:dyDescent="0.25">
      <c r="B35" s="12" t="s">
        <v>23</v>
      </c>
      <c r="C35" s="12" t="s">
        <v>24</v>
      </c>
      <c r="D35" s="13">
        <f>D36</f>
        <v>15558000</v>
      </c>
      <c r="E35" s="13">
        <f t="shared" ref="E35:O35" si="60">E36</f>
        <v>0</v>
      </c>
      <c r="F35" s="13">
        <f t="shared" si="60"/>
        <v>15558000</v>
      </c>
      <c r="G35" s="13"/>
      <c r="H35" s="13">
        <f>H36</f>
        <v>15558000</v>
      </c>
      <c r="I35" s="13">
        <f t="shared" ref="I35" si="61">I36</f>
        <v>0</v>
      </c>
      <c r="J35" s="13">
        <f>J36</f>
        <v>15558000</v>
      </c>
      <c r="K35" s="13">
        <f t="shared" ref="K35" si="62">K36</f>
        <v>0</v>
      </c>
      <c r="L35" s="13">
        <f>L36</f>
        <v>15558000</v>
      </c>
      <c r="M35" s="13">
        <f t="shared" si="60"/>
        <v>16066000</v>
      </c>
      <c r="N35" s="13">
        <f t="shared" si="60"/>
        <v>0</v>
      </c>
      <c r="O35" s="13">
        <f t="shared" si="60"/>
        <v>16066000</v>
      </c>
      <c r="P35" s="13"/>
      <c r="Q35" s="13">
        <f>Q36</f>
        <v>16066000</v>
      </c>
      <c r="R35" s="13">
        <f t="shared" ref="R35" si="63">R36</f>
        <v>0</v>
      </c>
      <c r="S35" s="13">
        <f>S36</f>
        <v>16066000</v>
      </c>
      <c r="T35" s="13">
        <f t="shared" ref="T35:U35" si="64">T36</f>
        <v>0</v>
      </c>
      <c r="U35" s="13">
        <f t="shared" si="64"/>
        <v>16066000</v>
      </c>
    </row>
    <row r="36" spans="1:21" ht="68.25" customHeight="1" x14ac:dyDescent="0.25">
      <c r="B36" s="18" t="s">
        <v>42</v>
      </c>
      <c r="C36" s="18" t="s">
        <v>25</v>
      </c>
      <c r="D36" s="20">
        <v>15558000</v>
      </c>
      <c r="E36" s="20"/>
      <c r="F36" s="20">
        <f>D36+E36</f>
        <v>15558000</v>
      </c>
      <c r="G36" s="20"/>
      <c r="H36" s="20">
        <f>F36+G36</f>
        <v>15558000</v>
      </c>
      <c r="I36" s="20"/>
      <c r="J36" s="20">
        <f>H36+I36</f>
        <v>15558000</v>
      </c>
      <c r="K36" s="20"/>
      <c r="L36" s="20">
        <f>J36+K36</f>
        <v>15558000</v>
      </c>
      <c r="M36" s="20">
        <v>16066000</v>
      </c>
      <c r="N36" s="20"/>
      <c r="O36" s="20">
        <f>M36+N36</f>
        <v>16066000</v>
      </c>
      <c r="P36" s="20"/>
      <c r="Q36" s="20">
        <f t="shared" ref="Q36" si="65">O36+P36</f>
        <v>16066000</v>
      </c>
      <c r="R36" s="14"/>
      <c r="S36" s="20">
        <f>Q36+R36</f>
        <v>16066000</v>
      </c>
      <c r="T36" s="20"/>
      <c r="U36" s="20">
        <f>S36+T36</f>
        <v>16066000</v>
      </c>
    </row>
    <row r="37" spans="1:21" ht="20.25" customHeight="1" x14ac:dyDescent="0.25">
      <c r="B37" s="10" t="s">
        <v>26</v>
      </c>
      <c r="C37" s="10" t="s">
        <v>27</v>
      </c>
      <c r="D37" s="11">
        <f>SUM(D38:D40)</f>
        <v>69353500</v>
      </c>
      <c r="E37" s="11">
        <f t="shared" ref="E37:O37" si="66">SUM(E38:E40)</f>
        <v>0</v>
      </c>
      <c r="F37" s="11">
        <f t="shared" si="66"/>
        <v>69353500</v>
      </c>
      <c r="G37" s="11">
        <f t="shared" ref="G37" si="67">SUM(G38:G40)</f>
        <v>0</v>
      </c>
      <c r="H37" s="11">
        <f>SUM(H38:H40)</f>
        <v>69353500</v>
      </c>
      <c r="I37" s="11">
        <f t="shared" ref="I37" si="68">SUM(I38:I40)</f>
        <v>0</v>
      </c>
      <c r="J37" s="11">
        <f>SUM(J38:J40)</f>
        <v>69353500</v>
      </c>
      <c r="K37" s="11">
        <f t="shared" ref="K37:L37" si="69">SUM(K38:K40)</f>
        <v>0</v>
      </c>
      <c r="L37" s="11">
        <f t="shared" si="69"/>
        <v>69353500</v>
      </c>
      <c r="M37" s="11">
        <f t="shared" si="66"/>
        <v>70773500</v>
      </c>
      <c r="N37" s="11">
        <f t="shared" si="66"/>
        <v>0</v>
      </c>
      <c r="O37" s="11">
        <f t="shared" si="66"/>
        <v>70773500</v>
      </c>
      <c r="P37" s="11">
        <f t="shared" ref="P37" si="70">SUM(P38:P40)</f>
        <v>0</v>
      </c>
      <c r="Q37" s="11">
        <f>SUM(Q38:Q40)</f>
        <v>70773500</v>
      </c>
      <c r="R37" s="11">
        <f t="shared" ref="R37" si="71">SUM(R38:R40)</f>
        <v>0</v>
      </c>
      <c r="S37" s="11">
        <f>SUM(S38:S40)</f>
        <v>70773500</v>
      </c>
      <c r="T37" s="11">
        <f t="shared" ref="T37:U37" si="72">SUM(T38:T40)</f>
        <v>0</v>
      </c>
      <c r="U37" s="11">
        <f t="shared" si="72"/>
        <v>70773500</v>
      </c>
    </row>
    <row r="38" spans="1:21" ht="35.25" customHeight="1" x14ac:dyDescent="0.25">
      <c r="B38" s="12" t="s">
        <v>41</v>
      </c>
      <c r="C38" s="12" t="s">
        <v>28</v>
      </c>
      <c r="D38" s="17">
        <v>45350000</v>
      </c>
      <c r="E38" s="17"/>
      <c r="F38" s="17">
        <f>D38+E38</f>
        <v>45350000</v>
      </c>
      <c r="G38" s="17"/>
      <c r="H38" s="17">
        <f>F38+G38</f>
        <v>45350000</v>
      </c>
      <c r="I38" s="17"/>
      <c r="J38" s="17">
        <f>H38+I38</f>
        <v>45350000</v>
      </c>
      <c r="K38" s="17"/>
      <c r="L38" s="17">
        <f t="shared" ref="L38:L43" si="73">J38+K38</f>
        <v>45350000</v>
      </c>
      <c r="M38" s="17">
        <v>46770000</v>
      </c>
      <c r="N38" s="17"/>
      <c r="O38" s="17">
        <f>M38+N38</f>
        <v>46770000</v>
      </c>
      <c r="P38" s="17"/>
      <c r="Q38" s="17">
        <f t="shared" ref="Q38:Q40" si="74">O38+P38</f>
        <v>46770000</v>
      </c>
      <c r="R38" s="14"/>
      <c r="S38" s="17">
        <f>Q38+R38</f>
        <v>46770000</v>
      </c>
      <c r="T38" s="17"/>
      <c r="U38" s="17">
        <f>S38+T38</f>
        <v>46770000</v>
      </c>
    </row>
    <row r="39" spans="1:21" ht="17.25" customHeight="1" x14ac:dyDescent="0.25">
      <c r="B39" s="12" t="s">
        <v>60</v>
      </c>
      <c r="C39" s="12" t="s">
        <v>29</v>
      </c>
      <c r="D39" s="15">
        <v>2700000</v>
      </c>
      <c r="E39" s="15"/>
      <c r="F39" s="15">
        <f t="shared" ref="F39:F40" si="75">D39+E39</f>
        <v>2700000</v>
      </c>
      <c r="G39" s="15"/>
      <c r="H39" s="15">
        <f t="shared" ref="H39:H40" si="76">F39+G39</f>
        <v>2700000</v>
      </c>
      <c r="I39" s="15"/>
      <c r="J39" s="17">
        <f>H39+I39</f>
        <v>2700000</v>
      </c>
      <c r="K39" s="17"/>
      <c r="L39" s="17">
        <f t="shared" si="73"/>
        <v>2700000</v>
      </c>
      <c r="M39" s="15">
        <v>2700000</v>
      </c>
      <c r="N39" s="15"/>
      <c r="O39" s="15">
        <f t="shared" ref="O39:O40" si="77">M39+N39</f>
        <v>2700000</v>
      </c>
      <c r="P39" s="15"/>
      <c r="Q39" s="15">
        <f t="shared" si="74"/>
        <v>2700000</v>
      </c>
      <c r="R39" s="14"/>
      <c r="S39" s="15">
        <f t="shared" ref="S39:S40" si="78">Q39+R39</f>
        <v>2700000</v>
      </c>
      <c r="T39" s="15"/>
      <c r="U39" s="17">
        <f t="shared" ref="U39:U40" si="79">S39+T39</f>
        <v>2700000</v>
      </c>
    </row>
    <row r="40" spans="1:21" ht="18" customHeight="1" x14ac:dyDescent="0.25">
      <c r="B40" s="12" t="s">
        <v>40</v>
      </c>
      <c r="C40" s="12" t="s">
        <v>30</v>
      </c>
      <c r="D40" s="15">
        <v>21303500</v>
      </c>
      <c r="E40" s="15"/>
      <c r="F40" s="15">
        <f t="shared" si="75"/>
        <v>21303500</v>
      </c>
      <c r="G40" s="15"/>
      <c r="H40" s="15">
        <f t="shared" si="76"/>
        <v>21303500</v>
      </c>
      <c r="I40" s="15"/>
      <c r="J40" s="17">
        <f t="shared" ref="J40" si="80">H40+I40</f>
        <v>21303500</v>
      </c>
      <c r="K40" s="17"/>
      <c r="L40" s="17">
        <f t="shared" si="73"/>
        <v>21303500</v>
      </c>
      <c r="M40" s="15">
        <v>21303500</v>
      </c>
      <c r="N40" s="15"/>
      <c r="O40" s="15">
        <f t="shared" si="77"/>
        <v>21303500</v>
      </c>
      <c r="P40" s="15"/>
      <c r="Q40" s="15">
        <f t="shared" si="74"/>
        <v>21303500</v>
      </c>
      <c r="R40" s="14"/>
      <c r="S40" s="15">
        <f t="shared" si="78"/>
        <v>21303500</v>
      </c>
      <c r="T40" s="15"/>
      <c r="U40" s="17">
        <f t="shared" si="79"/>
        <v>21303500</v>
      </c>
    </row>
    <row r="41" spans="1:21" ht="35.25" customHeight="1" x14ac:dyDescent="0.25">
      <c r="B41" s="10" t="s">
        <v>31</v>
      </c>
      <c r="C41" s="10" t="s">
        <v>59</v>
      </c>
      <c r="D41" s="11">
        <v>30071158</v>
      </c>
      <c r="E41" s="11"/>
      <c r="F41" s="11">
        <f>D41+E41</f>
        <v>30071158</v>
      </c>
      <c r="G41" s="11"/>
      <c r="H41" s="11">
        <f>F41+G41</f>
        <v>30071158</v>
      </c>
      <c r="I41" s="11"/>
      <c r="J41" s="11">
        <f>H41+I41</f>
        <v>30071158</v>
      </c>
      <c r="K41" s="11"/>
      <c r="L41" s="11">
        <f t="shared" si="73"/>
        <v>30071158</v>
      </c>
      <c r="M41" s="11">
        <v>30171158</v>
      </c>
      <c r="N41" s="11"/>
      <c r="O41" s="11">
        <f>M41+N41</f>
        <v>30171158</v>
      </c>
      <c r="P41" s="11"/>
      <c r="Q41" s="11">
        <f>O41+P41</f>
        <v>30171158</v>
      </c>
      <c r="R41" s="14"/>
      <c r="S41" s="11">
        <f>Q41+R41</f>
        <v>30171158</v>
      </c>
      <c r="T41" s="11"/>
      <c r="U41" s="11">
        <f>S41+T41</f>
        <v>30171158</v>
      </c>
    </row>
    <row r="42" spans="1:21" ht="36.75" customHeight="1" x14ac:dyDescent="0.25">
      <c r="B42" s="10" t="s">
        <v>32</v>
      </c>
      <c r="C42" s="10" t="s">
        <v>33</v>
      </c>
      <c r="D42" s="11">
        <f>3000000+50000</f>
        <v>3050000</v>
      </c>
      <c r="E42" s="11"/>
      <c r="F42" s="11">
        <f>D42+E42</f>
        <v>3050000</v>
      </c>
      <c r="G42" s="11"/>
      <c r="H42" s="11">
        <f>F42+G42</f>
        <v>3050000</v>
      </c>
      <c r="I42" s="11"/>
      <c r="J42" s="11">
        <f>H42+I42</f>
        <v>3050000</v>
      </c>
      <c r="K42" s="11"/>
      <c r="L42" s="11">
        <f t="shared" si="73"/>
        <v>3050000</v>
      </c>
      <c r="M42" s="11">
        <v>1550000</v>
      </c>
      <c r="N42" s="11"/>
      <c r="O42" s="11">
        <f>M42+N42</f>
        <v>1550000</v>
      </c>
      <c r="P42" s="11"/>
      <c r="Q42" s="11">
        <f>O42+P42</f>
        <v>1550000</v>
      </c>
      <c r="R42" s="14"/>
      <c r="S42" s="11">
        <f>Q42+R42</f>
        <v>1550000</v>
      </c>
      <c r="T42" s="11"/>
      <c r="U42" s="11">
        <f>S42+T42</f>
        <v>1550000</v>
      </c>
    </row>
    <row r="43" spans="1:21" ht="19.5" customHeight="1" x14ac:dyDescent="0.25">
      <c r="B43" s="10" t="s">
        <v>34</v>
      </c>
      <c r="C43" s="10" t="s">
        <v>35</v>
      </c>
      <c r="D43" s="11">
        <v>588818511</v>
      </c>
      <c r="E43" s="11"/>
      <c r="F43" s="11">
        <f>D43+E43</f>
        <v>588818511</v>
      </c>
      <c r="G43" s="11"/>
      <c r="H43" s="11">
        <f>F43+G43</f>
        <v>588818511</v>
      </c>
      <c r="I43" s="11"/>
      <c r="J43" s="11">
        <f>H43+I43</f>
        <v>588818511</v>
      </c>
      <c r="K43" s="11"/>
      <c r="L43" s="11">
        <f t="shared" si="73"/>
        <v>588818511</v>
      </c>
      <c r="M43" s="11">
        <v>588739511</v>
      </c>
      <c r="N43" s="11"/>
      <c r="O43" s="11">
        <f>M43+N43</f>
        <v>588739511</v>
      </c>
      <c r="P43" s="11"/>
      <c r="Q43" s="11">
        <f>O43+P43</f>
        <v>588739511</v>
      </c>
      <c r="R43" s="14"/>
      <c r="S43" s="11">
        <f>Q43+R43</f>
        <v>588739511</v>
      </c>
      <c r="T43" s="11"/>
      <c r="U43" s="11">
        <f>S43+T43</f>
        <v>588739511</v>
      </c>
    </row>
    <row r="44" spans="1:21" ht="21" customHeight="1" x14ac:dyDescent="0.25">
      <c r="B44" s="10" t="s">
        <v>36</v>
      </c>
      <c r="C44" s="10" t="s">
        <v>37</v>
      </c>
      <c r="D44" s="11">
        <f>D45</f>
        <v>2305000</v>
      </c>
      <c r="E44" s="11">
        <f t="shared" ref="E44:P44" si="81">E45</f>
        <v>0</v>
      </c>
      <c r="F44" s="11">
        <f t="shared" si="81"/>
        <v>2305000</v>
      </c>
      <c r="G44" s="11">
        <f t="shared" si="81"/>
        <v>0</v>
      </c>
      <c r="H44" s="11">
        <f>H45</f>
        <v>2305000</v>
      </c>
      <c r="I44" s="11">
        <f t="shared" ref="I44" si="82">I45</f>
        <v>0</v>
      </c>
      <c r="J44" s="11">
        <f>J45</f>
        <v>2305000</v>
      </c>
      <c r="K44" s="11">
        <f t="shared" ref="K44:L44" si="83">K45</f>
        <v>0</v>
      </c>
      <c r="L44" s="11">
        <f t="shared" si="83"/>
        <v>2305000</v>
      </c>
      <c r="M44" s="11">
        <f t="shared" si="81"/>
        <v>2305000</v>
      </c>
      <c r="N44" s="11">
        <f t="shared" si="81"/>
        <v>0</v>
      </c>
      <c r="O44" s="11">
        <f t="shared" si="81"/>
        <v>2305000</v>
      </c>
      <c r="P44" s="11">
        <f t="shared" si="81"/>
        <v>0</v>
      </c>
      <c r="Q44" s="11">
        <f>Q45</f>
        <v>2305000</v>
      </c>
      <c r="R44" s="11">
        <f t="shared" ref="R44" si="84">R45</f>
        <v>0</v>
      </c>
      <c r="S44" s="11">
        <f>S45</f>
        <v>2305000</v>
      </c>
      <c r="T44" s="11">
        <f t="shared" ref="T44:U44" si="85">T45</f>
        <v>0</v>
      </c>
      <c r="U44" s="11">
        <f t="shared" si="85"/>
        <v>2305000</v>
      </c>
    </row>
    <row r="45" spans="1:21" ht="36" customHeight="1" x14ac:dyDescent="0.25">
      <c r="B45" s="12" t="s">
        <v>38</v>
      </c>
      <c r="C45" s="12" t="s">
        <v>39</v>
      </c>
      <c r="D45" s="13">
        <v>2305000</v>
      </c>
      <c r="E45" s="13"/>
      <c r="F45" s="13">
        <f>D45+E45</f>
        <v>2305000</v>
      </c>
      <c r="G45" s="13"/>
      <c r="H45" s="13">
        <f t="shared" ref="H45" si="86">F45+G45</f>
        <v>2305000</v>
      </c>
      <c r="I45" s="13"/>
      <c r="J45" s="13">
        <f>H45+I45</f>
        <v>2305000</v>
      </c>
      <c r="K45" s="13"/>
      <c r="L45" s="13">
        <f>J45+K45</f>
        <v>2305000</v>
      </c>
      <c r="M45" s="13">
        <v>2305000</v>
      </c>
      <c r="N45" s="13"/>
      <c r="O45" s="13">
        <f>M45+N45</f>
        <v>2305000</v>
      </c>
      <c r="P45" s="13"/>
      <c r="Q45" s="13">
        <f>O45+P45</f>
        <v>2305000</v>
      </c>
      <c r="R45" s="14"/>
      <c r="S45" s="13">
        <f>Q45+R45</f>
        <v>2305000</v>
      </c>
      <c r="T45" s="13"/>
      <c r="U45" s="13">
        <f>S45+T45</f>
        <v>2305000</v>
      </c>
    </row>
    <row r="46" spans="1:21" ht="17.25" customHeight="1" x14ac:dyDescent="0.25">
      <c r="A46" s="21"/>
      <c r="B46" s="10" t="s">
        <v>63</v>
      </c>
      <c r="C46" s="10" t="s">
        <v>64</v>
      </c>
      <c r="D46" s="22">
        <f>SUM(D47,D99)</f>
        <v>4136291151</v>
      </c>
      <c r="E46" s="22">
        <f t="shared" ref="E46:O46" si="87">SUM(E47,E99)</f>
        <v>982197500</v>
      </c>
      <c r="F46" s="22">
        <f t="shared" si="87"/>
        <v>5118488651</v>
      </c>
      <c r="G46" s="22">
        <f t="shared" ref="G46" si="88">SUM(G47,G99)</f>
        <v>157290500</v>
      </c>
      <c r="H46" s="22">
        <f>SUM(H47,H99)</f>
        <v>5275779151</v>
      </c>
      <c r="I46" s="22">
        <f t="shared" ref="I46" si="89">SUM(I47,I99)</f>
        <v>265656200</v>
      </c>
      <c r="J46" s="22">
        <f>SUM(J47,J99)</f>
        <v>5541435351</v>
      </c>
      <c r="K46" s="22">
        <f t="shared" ref="K46:L46" si="90">SUM(K47,K99)</f>
        <v>-300000000</v>
      </c>
      <c r="L46" s="22">
        <f t="shared" si="90"/>
        <v>5241435351</v>
      </c>
      <c r="M46" s="22">
        <f t="shared" si="87"/>
        <v>4080697251</v>
      </c>
      <c r="N46" s="22">
        <f t="shared" si="87"/>
        <v>972744400</v>
      </c>
      <c r="O46" s="22">
        <f t="shared" si="87"/>
        <v>5053441651</v>
      </c>
      <c r="P46" s="22">
        <f t="shared" ref="P46" si="91">SUM(P47,P99)</f>
        <v>65053400</v>
      </c>
      <c r="Q46" s="22">
        <f>SUM(Q47,Q99)</f>
        <v>5118495051</v>
      </c>
      <c r="R46" s="22">
        <f t="shared" ref="R46" si="92">SUM(R47,R99)</f>
        <v>0</v>
      </c>
      <c r="S46" s="22">
        <f>SUM(S47,S99)</f>
        <v>5118495051</v>
      </c>
      <c r="T46" s="22">
        <f t="shared" ref="T46:U46" si="93">SUM(T47,T99)</f>
        <v>-300000000</v>
      </c>
      <c r="U46" s="22">
        <f t="shared" si="93"/>
        <v>4818495051</v>
      </c>
    </row>
    <row r="47" spans="1:21" ht="35.25" customHeight="1" x14ac:dyDescent="0.25">
      <c r="A47" s="21"/>
      <c r="B47" s="10" t="s">
        <v>65</v>
      </c>
      <c r="C47" s="10" t="s">
        <v>66</v>
      </c>
      <c r="D47" s="11">
        <f>SUM(D48,D50,D74,D91)</f>
        <v>4136291151</v>
      </c>
      <c r="E47" s="11">
        <f t="shared" ref="E47:O47" si="94">SUM(E48,E50,E74,E91)</f>
        <v>982197500</v>
      </c>
      <c r="F47" s="11">
        <f t="shared" si="94"/>
        <v>5118488651</v>
      </c>
      <c r="G47" s="11">
        <f t="shared" ref="G47" si="95">SUM(G48,G50,G74,G91)</f>
        <v>157290500</v>
      </c>
      <c r="H47" s="11">
        <f>SUM(H48,H50,H74,H91)</f>
        <v>5275779151</v>
      </c>
      <c r="I47" s="11">
        <f t="shared" ref="I47" si="96">SUM(I48,I50,I74,I91)</f>
        <v>265656200</v>
      </c>
      <c r="J47" s="11">
        <f>SUM(J48,J50,J74,J91)</f>
        <v>5541435351</v>
      </c>
      <c r="K47" s="11">
        <f t="shared" ref="K47:L47" si="97">SUM(K48,K50,K74,K91)</f>
        <v>-300000000</v>
      </c>
      <c r="L47" s="11">
        <f t="shared" si="97"/>
        <v>5241435351</v>
      </c>
      <c r="M47" s="11">
        <f t="shared" si="94"/>
        <v>4080697251</v>
      </c>
      <c r="N47" s="11">
        <f t="shared" si="94"/>
        <v>972744400</v>
      </c>
      <c r="O47" s="11">
        <f t="shared" si="94"/>
        <v>5053441651</v>
      </c>
      <c r="P47" s="11">
        <f t="shared" ref="P47" si="98">SUM(P48,P50,P74,P91)</f>
        <v>65053400</v>
      </c>
      <c r="Q47" s="11">
        <f>SUM(Q48,Q50,Q74,Q91)</f>
        <v>5118495051</v>
      </c>
      <c r="R47" s="11">
        <f t="shared" ref="R47" si="99">SUM(R48,R50,R74,R91)</f>
        <v>0</v>
      </c>
      <c r="S47" s="11">
        <f>SUM(S48,S50,S74,S91)</f>
        <v>5118495051</v>
      </c>
      <c r="T47" s="11">
        <f t="shared" ref="T47:U47" si="100">SUM(T48,T50,T74,T91)</f>
        <v>-300000000</v>
      </c>
      <c r="U47" s="11">
        <f t="shared" si="100"/>
        <v>4818495051</v>
      </c>
    </row>
    <row r="48" spans="1:21" ht="35.25" hidden="1" customHeight="1" x14ac:dyDescent="0.25">
      <c r="A48" s="21"/>
      <c r="B48" s="10" t="s">
        <v>128</v>
      </c>
      <c r="C48" s="10" t="s">
        <v>129</v>
      </c>
      <c r="D48" s="11">
        <f>D49</f>
        <v>410738900</v>
      </c>
      <c r="E48" s="11">
        <f t="shared" ref="E48:Q48" si="101">E49</f>
        <v>-410738900</v>
      </c>
      <c r="F48" s="11">
        <f t="shared" si="101"/>
        <v>0</v>
      </c>
      <c r="G48" s="11">
        <f t="shared" si="101"/>
        <v>0</v>
      </c>
      <c r="H48" s="11">
        <f t="shared" si="101"/>
        <v>0</v>
      </c>
      <c r="I48" s="11"/>
      <c r="J48" s="11"/>
      <c r="K48" s="11"/>
      <c r="L48" s="11"/>
      <c r="M48" s="11">
        <f t="shared" si="101"/>
        <v>450990700</v>
      </c>
      <c r="N48" s="11">
        <f t="shared" si="101"/>
        <v>-450990700</v>
      </c>
      <c r="O48" s="11">
        <f t="shared" si="101"/>
        <v>0</v>
      </c>
      <c r="P48" s="11">
        <f t="shared" si="101"/>
        <v>0</v>
      </c>
      <c r="Q48" s="11">
        <f t="shared" si="101"/>
        <v>0</v>
      </c>
      <c r="R48" s="14"/>
      <c r="S48" s="11"/>
      <c r="T48" s="11"/>
      <c r="U48" s="11"/>
    </row>
    <row r="49" spans="1:21" ht="49.5" hidden="1" customHeight="1" x14ac:dyDescent="0.25">
      <c r="A49" s="21"/>
      <c r="B49" s="18" t="s">
        <v>130</v>
      </c>
      <c r="C49" s="23" t="s">
        <v>131</v>
      </c>
      <c r="D49" s="24">
        <v>410738900</v>
      </c>
      <c r="E49" s="24">
        <v>-410738900</v>
      </c>
      <c r="F49" s="24">
        <f>D49+E49</f>
        <v>0</v>
      </c>
      <c r="G49" s="24"/>
      <c r="H49" s="24">
        <f t="shared" ref="H49" si="102">F49+G49</f>
        <v>0</v>
      </c>
      <c r="I49" s="24"/>
      <c r="J49" s="24"/>
      <c r="K49" s="24"/>
      <c r="L49" s="24"/>
      <c r="M49" s="24">
        <v>450990700</v>
      </c>
      <c r="N49" s="24">
        <v>-450990700</v>
      </c>
      <c r="O49" s="24">
        <f>M49+N49</f>
        <v>0</v>
      </c>
      <c r="P49" s="24"/>
      <c r="Q49" s="24">
        <f t="shared" ref="Q49" si="103">O49+P49</f>
        <v>0</v>
      </c>
      <c r="R49" s="14"/>
      <c r="S49" s="24"/>
      <c r="T49" s="24"/>
      <c r="U49" s="24"/>
    </row>
    <row r="50" spans="1:21" ht="34.5" customHeight="1" x14ac:dyDescent="0.25">
      <c r="A50" s="21"/>
      <c r="B50" s="10" t="s">
        <v>106</v>
      </c>
      <c r="C50" s="10" t="s">
        <v>107</v>
      </c>
      <c r="D50" s="22">
        <f>SUM(D51:D73)</f>
        <v>1179595000</v>
      </c>
      <c r="E50" s="22">
        <f t="shared" ref="E50:O50" si="104">SUM(E51:E73)</f>
        <v>1395940900</v>
      </c>
      <c r="F50" s="22">
        <f t="shared" si="104"/>
        <v>2575535900</v>
      </c>
      <c r="G50" s="22">
        <f t="shared" ref="G50" si="105">SUM(G51:G73)</f>
        <v>131288100</v>
      </c>
      <c r="H50" s="22">
        <f>SUM(H51:H73)</f>
        <v>2706824000</v>
      </c>
      <c r="I50" s="22">
        <f t="shared" ref="I50" si="106">SUM(I51:I73)</f>
        <v>0</v>
      </c>
      <c r="J50" s="22">
        <f>SUM(J51:J73)</f>
        <v>2706824000</v>
      </c>
      <c r="K50" s="22">
        <f t="shared" ref="K50:L50" si="107">SUM(K51:K73)</f>
        <v>-300000000</v>
      </c>
      <c r="L50" s="22">
        <f t="shared" si="107"/>
        <v>2406824000</v>
      </c>
      <c r="M50" s="22">
        <f t="shared" si="104"/>
        <v>1074516500</v>
      </c>
      <c r="N50" s="22">
        <f t="shared" si="104"/>
        <v>1427197500</v>
      </c>
      <c r="O50" s="22">
        <f t="shared" si="104"/>
        <v>2501714000</v>
      </c>
      <c r="P50" s="22">
        <f t="shared" ref="P50" si="108">SUM(P51:P73)</f>
        <v>39056900</v>
      </c>
      <c r="Q50" s="22">
        <f>SUM(Q51:Q73)</f>
        <v>2540770900</v>
      </c>
      <c r="R50" s="22">
        <f t="shared" ref="R50" si="109">SUM(R51:R73)</f>
        <v>0</v>
      </c>
      <c r="S50" s="22">
        <f>SUM(S51:S73)</f>
        <v>2540770900</v>
      </c>
      <c r="T50" s="22">
        <f t="shared" ref="T50:U50" si="110">SUM(T51:T73)</f>
        <v>-300000000</v>
      </c>
      <c r="U50" s="22">
        <f t="shared" si="110"/>
        <v>2240770900</v>
      </c>
    </row>
    <row r="51" spans="1:21" ht="48.75" customHeight="1" x14ac:dyDescent="0.25">
      <c r="A51" s="21"/>
      <c r="B51" s="18" t="s">
        <v>126</v>
      </c>
      <c r="C51" s="23" t="s">
        <v>127</v>
      </c>
      <c r="D51" s="24">
        <f>23164700+1959000+332000000+312071200-23164700-1959000-312071200</f>
        <v>332000000</v>
      </c>
      <c r="E51" s="24"/>
      <c r="F51" s="24">
        <f>D51+E51</f>
        <v>332000000</v>
      </c>
      <c r="G51" s="24"/>
      <c r="H51" s="24">
        <f t="shared" ref="H51:H58" si="111">F51+G51</f>
        <v>332000000</v>
      </c>
      <c r="I51" s="24"/>
      <c r="J51" s="24">
        <f>H51+I51</f>
        <v>332000000</v>
      </c>
      <c r="K51" s="24"/>
      <c r="L51" s="24">
        <f>J51+K51</f>
        <v>332000000</v>
      </c>
      <c r="M51" s="24">
        <f>22783800+1469000+228335000+325248100-22783800-1469000-325248100</f>
        <v>228335000</v>
      </c>
      <c r="N51" s="24"/>
      <c r="O51" s="24">
        <f>M51+N51</f>
        <v>228335000</v>
      </c>
      <c r="P51" s="24"/>
      <c r="Q51" s="24">
        <f t="shared" ref="Q51:Q56" si="112">O51+P51</f>
        <v>228335000</v>
      </c>
      <c r="R51" s="14"/>
      <c r="S51" s="24">
        <f t="shared" ref="S51:S56" si="113">Q51+R51</f>
        <v>228335000</v>
      </c>
      <c r="T51" s="24"/>
      <c r="U51" s="24">
        <f>S51+T51</f>
        <v>228335000</v>
      </c>
    </row>
    <row r="52" spans="1:21" s="38" customFormat="1" ht="66.75" customHeight="1" x14ac:dyDescent="0.25">
      <c r="A52" s="34"/>
      <c r="B52" s="35" t="s">
        <v>133</v>
      </c>
      <c r="C52" s="36" t="s">
        <v>134</v>
      </c>
      <c r="D52" s="37">
        <f>12120000+300000000+312071200</f>
        <v>624191200</v>
      </c>
      <c r="E52" s="37"/>
      <c r="F52" s="37">
        <f t="shared" ref="F52:F73" si="114">D52+E52</f>
        <v>624191200</v>
      </c>
      <c r="G52" s="37">
        <v>-312071200</v>
      </c>
      <c r="H52" s="37">
        <f t="shared" si="111"/>
        <v>312120000</v>
      </c>
      <c r="I52" s="37">
        <v>312071200</v>
      </c>
      <c r="J52" s="37">
        <f>H52+I52</f>
        <v>624191200</v>
      </c>
      <c r="K52" s="37">
        <v>-300000000</v>
      </c>
      <c r="L52" s="37">
        <f t="shared" ref="L52:L73" si="115">J52+K52</f>
        <v>324191200</v>
      </c>
      <c r="M52" s="37">
        <f>11340000+300000000+325248100</f>
        <v>636588100</v>
      </c>
      <c r="N52" s="37"/>
      <c r="O52" s="37">
        <f t="shared" ref="O52:O73" si="116">M52+N52</f>
        <v>636588100</v>
      </c>
      <c r="P52" s="37">
        <v>-325248100</v>
      </c>
      <c r="Q52" s="37">
        <f t="shared" si="112"/>
        <v>311340000</v>
      </c>
      <c r="R52" s="37">
        <v>325248100</v>
      </c>
      <c r="S52" s="37">
        <f t="shared" si="113"/>
        <v>636588100</v>
      </c>
      <c r="T52" s="37">
        <v>-300000000</v>
      </c>
      <c r="U52" s="37">
        <f t="shared" ref="U52:U73" si="117">S52+T52</f>
        <v>336588100</v>
      </c>
    </row>
    <row r="53" spans="1:21" ht="83.25" customHeight="1" x14ac:dyDescent="0.25">
      <c r="A53" s="21"/>
      <c r="B53" s="18" t="s">
        <v>108</v>
      </c>
      <c r="C53" s="23" t="s">
        <v>109</v>
      </c>
      <c r="D53" s="24">
        <v>41255000</v>
      </c>
      <c r="E53" s="24"/>
      <c r="F53" s="24">
        <f t="shared" si="114"/>
        <v>41255000</v>
      </c>
      <c r="G53" s="24"/>
      <c r="H53" s="24">
        <f t="shared" si="111"/>
        <v>41255000</v>
      </c>
      <c r="I53" s="24"/>
      <c r="J53" s="24">
        <f t="shared" ref="J53:J56" si="118">H53+I53</f>
        <v>41255000</v>
      </c>
      <c r="K53" s="24"/>
      <c r="L53" s="24">
        <f t="shared" si="115"/>
        <v>41255000</v>
      </c>
      <c r="M53" s="24">
        <v>42905200</v>
      </c>
      <c r="N53" s="24"/>
      <c r="O53" s="24">
        <f t="shared" si="116"/>
        <v>42905200</v>
      </c>
      <c r="P53" s="24"/>
      <c r="Q53" s="24">
        <f t="shared" si="112"/>
        <v>42905200</v>
      </c>
      <c r="R53" s="14"/>
      <c r="S53" s="24">
        <f t="shared" si="113"/>
        <v>42905200</v>
      </c>
      <c r="T53" s="24"/>
      <c r="U53" s="24">
        <f t="shared" si="117"/>
        <v>42905200</v>
      </c>
    </row>
    <row r="54" spans="1:21" ht="118.5" customHeight="1" x14ac:dyDescent="0.25">
      <c r="A54" s="21"/>
      <c r="B54" s="18" t="s">
        <v>139</v>
      </c>
      <c r="C54" s="23" t="s">
        <v>140</v>
      </c>
      <c r="D54" s="24">
        <v>903400</v>
      </c>
      <c r="E54" s="24"/>
      <c r="F54" s="24">
        <f t="shared" si="114"/>
        <v>903400</v>
      </c>
      <c r="G54" s="24"/>
      <c r="H54" s="24">
        <f t="shared" si="111"/>
        <v>903400</v>
      </c>
      <c r="I54" s="24"/>
      <c r="J54" s="24">
        <f t="shared" si="118"/>
        <v>903400</v>
      </c>
      <c r="K54" s="24"/>
      <c r="L54" s="24">
        <f t="shared" si="115"/>
        <v>903400</v>
      </c>
      <c r="M54" s="24">
        <v>897500</v>
      </c>
      <c r="N54" s="24"/>
      <c r="O54" s="24">
        <f t="shared" si="116"/>
        <v>897500</v>
      </c>
      <c r="P54" s="24"/>
      <c r="Q54" s="24">
        <f t="shared" si="112"/>
        <v>897500</v>
      </c>
      <c r="R54" s="14"/>
      <c r="S54" s="24">
        <f t="shared" si="113"/>
        <v>897500</v>
      </c>
      <c r="T54" s="24"/>
      <c r="U54" s="24">
        <f t="shared" si="117"/>
        <v>897500</v>
      </c>
    </row>
    <row r="55" spans="1:21" ht="68.25" customHeight="1" x14ac:dyDescent="0.25">
      <c r="A55" s="21"/>
      <c r="B55" s="18" t="s">
        <v>165</v>
      </c>
      <c r="C55" s="23" t="s">
        <v>166</v>
      </c>
      <c r="D55" s="24"/>
      <c r="E55" s="24">
        <v>29951900</v>
      </c>
      <c r="F55" s="24">
        <f t="shared" si="114"/>
        <v>29951900</v>
      </c>
      <c r="G55" s="24"/>
      <c r="H55" s="24">
        <f t="shared" si="111"/>
        <v>29951900</v>
      </c>
      <c r="I55" s="24"/>
      <c r="J55" s="24">
        <f t="shared" si="118"/>
        <v>29951900</v>
      </c>
      <c r="K55" s="24"/>
      <c r="L55" s="24">
        <f t="shared" si="115"/>
        <v>29951900</v>
      </c>
      <c r="M55" s="24"/>
      <c r="N55" s="24">
        <v>29951900</v>
      </c>
      <c r="O55" s="24">
        <f t="shared" si="116"/>
        <v>29951900</v>
      </c>
      <c r="P55" s="24"/>
      <c r="Q55" s="24">
        <f t="shared" si="112"/>
        <v>29951900</v>
      </c>
      <c r="R55" s="14"/>
      <c r="S55" s="24">
        <f t="shared" si="113"/>
        <v>29951900</v>
      </c>
      <c r="T55" s="24"/>
      <c r="U55" s="24">
        <f t="shared" si="117"/>
        <v>29951900</v>
      </c>
    </row>
    <row r="56" spans="1:21" ht="101.25" customHeight="1" x14ac:dyDescent="0.25">
      <c r="A56" s="21"/>
      <c r="B56" s="18" t="s">
        <v>167</v>
      </c>
      <c r="C56" s="23" t="s">
        <v>168</v>
      </c>
      <c r="D56" s="24"/>
      <c r="E56" s="24">
        <v>114655100</v>
      </c>
      <c r="F56" s="24">
        <f t="shared" si="114"/>
        <v>114655100</v>
      </c>
      <c r="G56" s="24"/>
      <c r="H56" s="24">
        <f t="shared" si="111"/>
        <v>114655100</v>
      </c>
      <c r="I56" s="24"/>
      <c r="J56" s="24">
        <f t="shared" si="118"/>
        <v>114655100</v>
      </c>
      <c r="K56" s="24"/>
      <c r="L56" s="24">
        <f t="shared" si="115"/>
        <v>114655100</v>
      </c>
      <c r="M56" s="24"/>
      <c r="N56" s="24">
        <v>114655100</v>
      </c>
      <c r="O56" s="24">
        <f t="shared" si="116"/>
        <v>114655100</v>
      </c>
      <c r="P56" s="24"/>
      <c r="Q56" s="24">
        <f t="shared" si="112"/>
        <v>114655100</v>
      </c>
      <c r="R56" s="14"/>
      <c r="S56" s="24">
        <f t="shared" si="113"/>
        <v>114655100</v>
      </c>
      <c r="T56" s="24"/>
      <c r="U56" s="24">
        <f t="shared" si="117"/>
        <v>114655100</v>
      </c>
    </row>
    <row r="57" spans="1:21" ht="81.75" customHeight="1" x14ac:dyDescent="0.25">
      <c r="A57" s="21"/>
      <c r="B57" s="18" t="s">
        <v>169</v>
      </c>
      <c r="C57" s="23" t="s">
        <v>170</v>
      </c>
      <c r="D57" s="24"/>
      <c r="E57" s="24">
        <v>7882400</v>
      </c>
      <c r="F57" s="24">
        <f t="shared" si="114"/>
        <v>7882400</v>
      </c>
      <c r="G57" s="24"/>
      <c r="H57" s="24">
        <f t="shared" si="111"/>
        <v>7882400</v>
      </c>
      <c r="I57" s="24"/>
      <c r="J57" s="24">
        <f t="shared" ref="J57:J73" si="119">H57+I57</f>
        <v>7882400</v>
      </c>
      <c r="K57" s="24"/>
      <c r="L57" s="24">
        <f t="shared" si="115"/>
        <v>7882400</v>
      </c>
      <c r="M57" s="24"/>
      <c r="N57" s="24"/>
      <c r="O57" s="24"/>
      <c r="P57" s="24"/>
      <c r="Q57" s="24"/>
      <c r="R57" s="14"/>
      <c r="S57" s="24"/>
      <c r="T57" s="24"/>
      <c r="U57" s="24"/>
    </row>
    <row r="58" spans="1:21" ht="81.75" customHeight="1" x14ac:dyDescent="0.25">
      <c r="A58" s="21"/>
      <c r="B58" s="18" t="s">
        <v>143</v>
      </c>
      <c r="C58" s="23" t="s">
        <v>184</v>
      </c>
      <c r="D58" s="24">
        <v>14583700</v>
      </c>
      <c r="E58" s="24">
        <v>-11261800</v>
      </c>
      <c r="F58" s="24">
        <f t="shared" si="114"/>
        <v>3321900</v>
      </c>
      <c r="G58" s="24"/>
      <c r="H58" s="24">
        <f t="shared" si="111"/>
        <v>3321900</v>
      </c>
      <c r="I58" s="24"/>
      <c r="J58" s="24">
        <f t="shared" si="119"/>
        <v>3321900</v>
      </c>
      <c r="K58" s="24"/>
      <c r="L58" s="24">
        <f t="shared" si="115"/>
        <v>3321900</v>
      </c>
      <c r="M58" s="24"/>
      <c r="N58" s="24"/>
      <c r="O58" s="24"/>
      <c r="P58" s="24"/>
      <c r="Q58" s="24"/>
      <c r="R58" s="14"/>
      <c r="S58" s="24"/>
      <c r="T58" s="24"/>
      <c r="U58" s="24"/>
    </row>
    <row r="59" spans="1:21" ht="66" hidden="1" customHeight="1" x14ac:dyDescent="0.25">
      <c r="A59" s="21"/>
      <c r="B59" s="18" t="s">
        <v>159</v>
      </c>
      <c r="C59" s="23" t="s">
        <v>160</v>
      </c>
      <c r="D59" s="24"/>
      <c r="E59" s="24">
        <v>36068000</v>
      </c>
      <c r="F59" s="24">
        <f t="shared" si="114"/>
        <v>36068000</v>
      </c>
      <c r="G59" s="24">
        <v>-36068000</v>
      </c>
      <c r="H59" s="24">
        <f t="shared" ref="H59:H66" si="120">F59+G59</f>
        <v>0</v>
      </c>
      <c r="I59" s="24"/>
      <c r="J59" s="24">
        <f t="shared" si="119"/>
        <v>0</v>
      </c>
      <c r="K59" s="24"/>
      <c r="L59" s="24">
        <f t="shared" si="115"/>
        <v>0</v>
      </c>
      <c r="M59" s="24"/>
      <c r="N59" s="24">
        <v>36068000</v>
      </c>
      <c r="O59" s="24">
        <f t="shared" si="116"/>
        <v>36068000</v>
      </c>
      <c r="P59" s="24">
        <v>-36068000</v>
      </c>
      <c r="Q59" s="24">
        <f t="shared" ref="Q59" si="121">O59+P59</f>
        <v>0</v>
      </c>
      <c r="R59" s="14"/>
      <c r="S59" s="24">
        <f t="shared" ref="S59:S73" si="122">Q59+R59</f>
        <v>0</v>
      </c>
      <c r="T59" s="24"/>
      <c r="U59" s="24">
        <f t="shared" si="117"/>
        <v>0</v>
      </c>
    </row>
    <row r="60" spans="1:21" ht="66" customHeight="1" x14ac:dyDescent="0.25">
      <c r="A60" s="21"/>
      <c r="B60" s="18" t="s">
        <v>135</v>
      </c>
      <c r="C60" s="23" t="s">
        <v>136</v>
      </c>
      <c r="D60" s="24">
        <v>1771000</v>
      </c>
      <c r="E60" s="24"/>
      <c r="F60" s="24">
        <f t="shared" si="114"/>
        <v>1771000</v>
      </c>
      <c r="G60" s="24"/>
      <c r="H60" s="24">
        <f>F60+G60</f>
        <v>1771000</v>
      </c>
      <c r="I60" s="24"/>
      <c r="J60" s="24">
        <f t="shared" si="119"/>
        <v>1771000</v>
      </c>
      <c r="K60" s="24"/>
      <c r="L60" s="24">
        <f t="shared" si="115"/>
        <v>1771000</v>
      </c>
      <c r="M60" s="24">
        <v>1770900</v>
      </c>
      <c r="N60" s="24"/>
      <c r="O60" s="24">
        <f t="shared" si="116"/>
        <v>1770900</v>
      </c>
      <c r="P60" s="24"/>
      <c r="Q60" s="24">
        <f>O60+P60</f>
        <v>1770900</v>
      </c>
      <c r="R60" s="14"/>
      <c r="S60" s="24">
        <f t="shared" si="122"/>
        <v>1770900</v>
      </c>
      <c r="T60" s="24"/>
      <c r="U60" s="24">
        <f t="shared" si="117"/>
        <v>1770900</v>
      </c>
    </row>
    <row r="61" spans="1:21" ht="53.25" customHeight="1" x14ac:dyDescent="0.25">
      <c r="A61" s="21"/>
      <c r="B61" s="18" t="s">
        <v>172</v>
      </c>
      <c r="C61" s="23" t="s">
        <v>171</v>
      </c>
      <c r="D61" s="24"/>
      <c r="E61" s="24">
        <v>2820500</v>
      </c>
      <c r="F61" s="24">
        <f t="shared" si="114"/>
        <v>2820500</v>
      </c>
      <c r="G61" s="24"/>
      <c r="H61" s="24">
        <f>F61+G61</f>
        <v>2820500</v>
      </c>
      <c r="I61" s="24"/>
      <c r="J61" s="24">
        <f t="shared" si="119"/>
        <v>2820500</v>
      </c>
      <c r="K61" s="24"/>
      <c r="L61" s="24">
        <f t="shared" si="115"/>
        <v>2820500</v>
      </c>
      <c r="M61" s="24"/>
      <c r="N61" s="24"/>
      <c r="O61" s="24"/>
      <c r="P61" s="24"/>
      <c r="Q61" s="24"/>
      <c r="R61" s="14"/>
      <c r="S61" s="24"/>
      <c r="T61" s="24"/>
      <c r="U61" s="24"/>
    </row>
    <row r="62" spans="1:21" ht="36" customHeight="1" x14ac:dyDescent="0.25">
      <c r="A62" s="21"/>
      <c r="B62" s="18" t="s">
        <v>141</v>
      </c>
      <c r="C62" s="23" t="s">
        <v>142</v>
      </c>
      <c r="D62" s="24">
        <v>1644000</v>
      </c>
      <c r="E62" s="24"/>
      <c r="F62" s="24">
        <f t="shared" si="114"/>
        <v>1644000</v>
      </c>
      <c r="G62" s="24"/>
      <c r="H62" s="24">
        <f>F62+G62</f>
        <v>1644000</v>
      </c>
      <c r="I62" s="24"/>
      <c r="J62" s="24">
        <f t="shared" si="119"/>
        <v>1644000</v>
      </c>
      <c r="K62" s="24"/>
      <c r="L62" s="24">
        <f t="shared" si="115"/>
        <v>1644000</v>
      </c>
      <c r="M62" s="24">
        <v>1644000</v>
      </c>
      <c r="N62" s="24"/>
      <c r="O62" s="24">
        <f t="shared" si="116"/>
        <v>1644000</v>
      </c>
      <c r="P62" s="24"/>
      <c r="Q62" s="24">
        <f t="shared" ref="Q62:Q73" si="123">O62+P62</f>
        <v>1644000</v>
      </c>
      <c r="R62" s="14"/>
      <c r="S62" s="24">
        <f t="shared" si="122"/>
        <v>1644000</v>
      </c>
      <c r="T62" s="24"/>
      <c r="U62" s="24">
        <f t="shared" si="117"/>
        <v>1644000</v>
      </c>
    </row>
    <row r="63" spans="1:21" ht="81.75" customHeight="1" x14ac:dyDescent="0.25">
      <c r="A63" s="21"/>
      <c r="B63" s="18" t="s">
        <v>173</v>
      </c>
      <c r="C63" s="23" t="s">
        <v>174</v>
      </c>
      <c r="D63" s="24"/>
      <c r="E63" s="24">
        <v>195759500</v>
      </c>
      <c r="F63" s="24">
        <f t="shared" si="114"/>
        <v>195759500</v>
      </c>
      <c r="G63" s="24"/>
      <c r="H63" s="24">
        <f>F63+G63</f>
        <v>195759500</v>
      </c>
      <c r="I63" s="24"/>
      <c r="J63" s="24">
        <f t="shared" si="119"/>
        <v>195759500</v>
      </c>
      <c r="K63" s="24"/>
      <c r="L63" s="24">
        <f t="shared" si="115"/>
        <v>195759500</v>
      </c>
      <c r="M63" s="24"/>
      <c r="N63" s="24">
        <v>245180800</v>
      </c>
      <c r="O63" s="24">
        <f t="shared" si="116"/>
        <v>245180800</v>
      </c>
      <c r="P63" s="24"/>
      <c r="Q63" s="24">
        <f t="shared" si="123"/>
        <v>245180800</v>
      </c>
      <c r="R63" s="14"/>
      <c r="S63" s="24">
        <f t="shared" si="122"/>
        <v>245180800</v>
      </c>
      <c r="T63" s="24"/>
      <c r="U63" s="24">
        <f t="shared" si="117"/>
        <v>245180800</v>
      </c>
    </row>
    <row r="64" spans="1:21" ht="99.75" customHeight="1" x14ac:dyDescent="0.25">
      <c r="A64" s="21"/>
      <c r="B64" s="18" t="s">
        <v>177</v>
      </c>
      <c r="C64" s="23" t="s">
        <v>178</v>
      </c>
      <c r="D64" s="24"/>
      <c r="E64" s="24"/>
      <c r="F64" s="24">
        <v>0</v>
      </c>
      <c r="G64" s="24">
        <v>131288100</v>
      </c>
      <c r="H64" s="24">
        <f>F64+G64</f>
        <v>131288100</v>
      </c>
      <c r="I64" s="24"/>
      <c r="J64" s="24">
        <f t="shared" si="119"/>
        <v>131288100</v>
      </c>
      <c r="K64" s="24"/>
      <c r="L64" s="24">
        <f t="shared" si="115"/>
        <v>131288100</v>
      </c>
      <c r="M64" s="24"/>
      <c r="N64" s="24"/>
      <c r="O64" s="24">
        <v>0</v>
      </c>
      <c r="P64" s="24">
        <v>39056900</v>
      </c>
      <c r="Q64" s="24">
        <f t="shared" si="123"/>
        <v>39056900</v>
      </c>
      <c r="R64" s="14"/>
      <c r="S64" s="24">
        <f t="shared" si="122"/>
        <v>39056900</v>
      </c>
      <c r="T64" s="24"/>
      <c r="U64" s="24">
        <f t="shared" si="117"/>
        <v>39056900</v>
      </c>
    </row>
    <row r="65" spans="1:21" ht="67.5" customHeight="1" x14ac:dyDescent="0.25">
      <c r="A65" s="21"/>
      <c r="B65" s="18" t="s">
        <v>153</v>
      </c>
      <c r="C65" s="23" t="s">
        <v>154</v>
      </c>
      <c r="D65" s="24"/>
      <c r="E65" s="24">
        <v>82046800</v>
      </c>
      <c r="F65" s="24">
        <f t="shared" si="114"/>
        <v>82046800</v>
      </c>
      <c r="G65" s="24"/>
      <c r="H65" s="24">
        <f t="shared" si="120"/>
        <v>82046800</v>
      </c>
      <c r="I65" s="24"/>
      <c r="J65" s="24">
        <f t="shared" si="119"/>
        <v>82046800</v>
      </c>
      <c r="K65" s="24"/>
      <c r="L65" s="24">
        <f t="shared" si="115"/>
        <v>82046800</v>
      </c>
      <c r="M65" s="24"/>
      <c r="N65" s="24">
        <v>82046800</v>
      </c>
      <c r="O65" s="24">
        <f t="shared" si="116"/>
        <v>82046800</v>
      </c>
      <c r="P65" s="24"/>
      <c r="Q65" s="24">
        <f t="shared" si="123"/>
        <v>82046800</v>
      </c>
      <c r="R65" s="14"/>
      <c r="S65" s="24">
        <f t="shared" si="122"/>
        <v>82046800</v>
      </c>
      <c r="T65" s="24"/>
      <c r="U65" s="24">
        <f t="shared" si="117"/>
        <v>82046800</v>
      </c>
    </row>
    <row r="66" spans="1:21" ht="50.25" customHeight="1" x14ac:dyDescent="0.25">
      <c r="A66" s="21"/>
      <c r="B66" s="18" t="s">
        <v>155</v>
      </c>
      <c r="C66" s="23" t="s">
        <v>156</v>
      </c>
      <c r="D66" s="24"/>
      <c r="E66" s="24">
        <v>131889100</v>
      </c>
      <c r="F66" s="24">
        <f t="shared" si="114"/>
        <v>131889100</v>
      </c>
      <c r="G66" s="24"/>
      <c r="H66" s="24">
        <f t="shared" si="120"/>
        <v>131889100</v>
      </c>
      <c r="I66" s="24"/>
      <c r="J66" s="24">
        <f t="shared" si="119"/>
        <v>131889100</v>
      </c>
      <c r="K66" s="24"/>
      <c r="L66" s="24">
        <f t="shared" si="115"/>
        <v>131889100</v>
      </c>
      <c r="M66" s="24"/>
      <c r="N66" s="24">
        <v>131889100</v>
      </c>
      <c r="O66" s="24">
        <f t="shared" si="116"/>
        <v>131889100</v>
      </c>
      <c r="P66" s="24"/>
      <c r="Q66" s="24">
        <f t="shared" si="123"/>
        <v>131889100</v>
      </c>
      <c r="R66" s="14"/>
      <c r="S66" s="24">
        <f t="shared" si="122"/>
        <v>131889100</v>
      </c>
      <c r="T66" s="24"/>
      <c r="U66" s="24">
        <f t="shared" si="117"/>
        <v>131889100</v>
      </c>
    </row>
    <row r="67" spans="1:21" ht="67.5" customHeight="1" x14ac:dyDescent="0.25">
      <c r="A67" s="21"/>
      <c r="B67" s="18" t="s">
        <v>87</v>
      </c>
      <c r="C67" s="23" t="s">
        <v>144</v>
      </c>
      <c r="D67" s="24">
        <v>138123000</v>
      </c>
      <c r="E67" s="24"/>
      <c r="F67" s="24">
        <f t="shared" si="114"/>
        <v>138123000</v>
      </c>
      <c r="G67" s="24"/>
      <c r="H67" s="24">
        <f>F67+G67</f>
        <v>138123000</v>
      </c>
      <c r="I67" s="24"/>
      <c r="J67" s="24">
        <f t="shared" si="119"/>
        <v>138123000</v>
      </c>
      <c r="K67" s="24"/>
      <c r="L67" s="24">
        <f t="shared" si="115"/>
        <v>138123000</v>
      </c>
      <c r="M67" s="24">
        <v>138123000</v>
      </c>
      <c r="N67" s="24"/>
      <c r="O67" s="24">
        <f t="shared" si="116"/>
        <v>138123000</v>
      </c>
      <c r="P67" s="24"/>
      <c r="Q67" s="24">
        <f t="shared" si="123"/>
        <v>138123000</v>
      </c>
      <c r="R67" s="14"/>
      <c r="S67" s="24">
        <f t="shared" si="122"/>
        <v>138123000</v>
      </c>
      <c r="T67" s="24"/>
      <c r="U67" s="24">
        <f t="shared" si="117"/>
        <v>138123000</v>
      </c>
    </row>
    <row r="68" spans="1:21" ht="65.25" customHeight="1" x14ac:dyDescent="0.25">
      <c r="A68" s="21"/>
      <c r="B68" s="18" t="s">
        <v>158</v>
      </c>
      <c r="C68" s="23" t="s">
        <v>157</v>
      </c>
      <c r="D68" s="24"/>
      <c r="E68" s="24">
        <v>587157200</v>
      </c>
      <c r="F68" s="24">
        <f t="shared" si="114"/>
        <v>587157200</v>
      </c>
      <c r="G68" s="24"/>
      <c r="H68" s="24">
        <f>F68+G68</f>
        <v>587157200</v>
      </c>
      <c r="I68" s="24"/>
      <c r="J68" s="24">
        <f t="shared" si="119"/>
        <v>587157200</v>
      </c>
      <c r="K68" s="24"/>
      <c r="L68" s="24">
        <f t="shared" si="115"/>
        <v>587157200</v>
      </c>
      <c r="M68" s="24"/>
      <c r="N68" s="24">
        <v>568433600</v>
      </c>
      <c r="O68" s="24">
        <f t="shared" si="116"/>
        <v>568433600</v>
      </c>
      <c r="P68" s="24"/>
      <c r="Q68" s="24">
        <f t="shared" si="123"/>
        <v>568433600</v>
      </c>
      <c r="R68" s="14"/>
      <c r="S68" s="24">
        <f t="shared" si="122"/>
        <v>568433600</v>
      </c>
      <c r="T68" s="24"/>
      <c r="U68" s="24">
        <f t="shared" si="117"/>
        <v>568433600</v>
      </c>
    </row>
    <row r="69" spans="1:21" ht="66.75" customHeight="1" x14ac:dyDescent="0.25">
      <c r="A69" s="21"/>
      <c r="B69" s="18" t="s">
        <v>161</v>
      </c>
      <c r="C69" s="23" t="s">
        <v>162</v>
      </c>
      <c r="D69" s="24"/>
      <c r="E69" s="24">
        <v>213642500</v>
      </c>
      <c r="F69" s="24">
        <f t="shared" si="114"/>
        <v>213642500</v>
      </c>
      <c r="G69" s="24"/>
      <c r="H69" s="24">
        <f t="shared" ref="H69:H73" si="124">F69+G69</f>
        <v>213642500</v>
      </c>
      <c r="I69" s="24"/>
      <c r="J69" s="24">
        <f t="shared" si="119"/>
        <v>213642500</v>
      </c>
      <c r="K69" s="24"/>
      <c r="L69" s="24">
        <f t="shared" si="115"/>
        <v>213642500</v>
      </c>
      <c r="M69" s="24"/>
      <c r="N69" s="24">
        <v>213642500</v>
      </c>
      <c r="O69" s="24">
        <f t="shared" si="116"/>
        <v>213642500</v>
      </c>
      <c r="P69" s="24"/>
      <c r="Q69" s="24">
        <f t="shared" si="123"/>
        <v>213642500</v>
      </c>
      <c r="R69" s="14"/>
      <c r="S69" s="24">
        <f t="shared" si="122"/>
        <v>213642500</v>
      </c>
      <c r="T69" s="24"/>
      <c r="U69" s="24">
        <f t="shared" si="117"/>
        <v>213642500</v>
      </c>
    </row>
    <row r="70" spans="1:21" ht="50.25" customHeight="1" x14ac:dyDescent="0.25">
      <c r="A70" s="21"/>
      <c r="B70" s="18" t="s">
        <v>163</v>
      </c>
      <c r="C70" s="23" t="s">
        <v>164</v>
      </c>
      <c r="D70" s="24"/>
      <c r="E70" s="24">
        <v>5329700</v>
      </c>
      <c r="F70" s="24">
        <f t="shared" si="114"/>
        <v>5329700</v>
      </c>
      <c r="G70" s="24"/>
      <c r="H70" s="24">
        <f t="shared" si="124"/>
        <v>5329700</v>
      </c>
      <c r="I70" s="24"/>
      <c r="J70" s="24">
        <f t="shared" si="119"/>
        <v>5329700</v>
      </c>
      <c r="K70" s="24"/>
      <c r="L70" s="24">
        <f t="shared" si="115"/>
        <v>5329700</v>
      </c>
      <c r="M70" s="24"/>
      <c r="N70" s="24">
        <v>5329700</v>
      </c>
      <c r="O70" s="24">
        <f t="shared" si="116"/>
        <v>5329700</v>
      </c>
      <c r="P70" s="24"/>
      <c r="Q70" s="24">
        <f t="shared" si="123"/>
        <v>5329700</v>
      </c>
      <c r="R70" s="14"/>
      <c r="S70" s="24">
        <f t="shared" si="122"/>
        <v>5329700</v>
      </c>
      <c r="T70" s="24"/>
      <c r="U70" s="24">
        <f t="shared" si="117"/>
        <v>5329700</v>
      </c>
    </row>
    <row r="71" spans="1:21" ht="50.25" customHeight="1" x14ac:dyDescent="0.25">
      <c r="A71" s="21"/>
      <c r="B71" s="18" t="s">
        <v>179</v>
      </c>
      <c r="C71" s="23" t="s">
        <v>180</v>
      </c>
      <c r="D71" s="24"/>
      <c r="E71" s="24"/>
      <c r="F71" s="24">
        <v>0</v>
      </c>
      <c r="G71" s="24">
        <v>36068000</v>
      </c>
      <c r="H71" s="24">
        <f t="shared" si="124"/>
        <v>36068000</v>
      </c>
      <c r="I71" s="24"/>
      <c r="J71" s="24">
        <f t="shared" si="119"/>
        <v>36068000</v>
      </c>
      <c r="K71" s="24"/>
      <c r="L71" s="24">
        <f t="shared" si="115"/>
        <v>36068000</v>
      </c>
      <c r="M71" s="24"/>
      <c r="N71" s="24"/>
      <c r="O71" s="24">
        <v>0</v>
      </c>
      <c r="P71" s="24">
        <v>36068000</v>
      </c>
      <c r="Q71" s="24">
        <f t="shared" si="123"/>
        <v>36068000</v>
      </c>
      <c r="R71" s="14"/>
      <c r="S71" s="24">
        <f t="shared" si="122"/>
        <v>36068000</v>
      </c>
      <c r="T71" s="24"/>
      <c r="U71" s="24">
        <f t="shared" si="117"/>
        <v>36068000</v>
      </c>
    </row>
    <row r="72" spans="1:21" ht="52.5" customHeight="1" x14ac:dyDescent="0.25">
      <c r="A72" s="21"/>
      <c r="B72" s="18" t="s">
        <v>146</v>
      </c>
      <c r="C72" s="23" t="s">
        <v>149</v>
      </c>
      <c r="D72" s="24">
        <v>23164700</v>
      </c>
      <c r="E72" s="24"/>
      <c r="F72" s="24">
        <f t="shared" si="114"/>
        <v>23164700</v>
      </c>
      <c r="G72" s="24">
        <v>312071200</v>
      </c>
      <c r="H72" s="24">
        <f t="shared" si="124"/>
        <v>335235900</v>
      </c>
      <c r="I72" s="24">
        <v>-312071200</v>
      </c>
      <c r="J72" s="24">
        <f t="shared" si="119"/>
        <v>23164700</v>
      </c>
      <c r="K72" s="24"/>
      <c r="L72" s="24">
        <f t="shared" si="115"/>
        <v>23164700</v>
      </c>
      <c r="M72" s="24">
        <v>22783800</v>
      </c>
      <c r="N72" s="24"/>
      <c r="O72" s="24">
        <f t="shared" si="116"/>
        <v>22783800</v>
      </c>
      <c r="P72" s="24">
        <v>325248100</v>
      </c>
      <c r="Q72" s="24">
        <f t="shared" si="123"/>
        <v>348031900</v>
      </c>
      <c r="R72" s="24">
        <v>-325248100</v>
      </c>
      <c r="S72" s="24">
        <f t="shared" si="122"/>
        <v>22783800</v>
      </c>
      <c r="T72" s="24"/>
      <c r="U72" s="24">
        <f t="shared" si="117"/>
        <v>22783800</v>
      </c>
    </row>
    <row r="73" spans="1:21" ht="51.75" customHeight="1" x14ac:dyDescent="0.25">
      <c r="A73" s="21"/>
      <c r="B73" s="18" t="s">
        <v>147</v>
      </c>
      <c r="C73" s="23" t="s">
        <v>148</v>
      </c>
      <c r="D73" s="24">
        <v>1959000</v>
      </c>
      <c r="E73" s="24"/>
      <c r="F73" s="24">
        <f t="shared" si="114"/>
        <v>1959000</v>
      </c>
      <c r="G73" s="24"/>
      <c r="H73" s="24">
        <f t="shared" si="124"/>
        <v>1959000</v>
      </c>
      <c r="I73" s="24"/>
      <c r="J73" s="24">
        <f t="shared" si="119"/>
        <v>1959000</v>
      </c>
      <c r="K73" s="24"/>
      <c r="L73" s="24">
        <f t="shared" si="115"/>
        <v>1959000</v>
      </c>
      <c r="M73" s="24">
        <v>1469000</v>
      </c>
      <c r="N73" s="24"/>
      <c r="O73" s="24">
        <f t="shared" si="116"/>
        <v>1469000</v>
      </c>
      <c r="P73" s="24"/>
      <c r="Q73" s="24">
        <f t="shared" si="123"/>
        <v>1469000</v>
      </c>
      <c r="R73" s="14"/>
      <c r="S73" s="24">
        <f t="shared" si="122"/>
        <v>1469000</v>
      </c>
      <c r="T73" s="24"/>
      <c r="U73" s="24">
        <f t="shared" si="117"/>
        <v>1469000</v>
      </c>
    </row>
    <row r="74" spans="1:21" ht="35.25" customHeight="1" x14ac:dyDescent="0.25">
      <c r="A74" s="21"/>
      <c r="B74" s="10" t="s">
        <v>110</v>
      </c>
      <c r="C74" s="10" t="s">
        <v>111</v>
      </c>
      <c r="D74" s="11">
        <f>SUM(D75:D90)</f>
        <v>2444169500</v>
      </c>
      <c r="E74" s="11">
        <f t="shared" ref="E74:O74" si="125">SUM(E75:E90)</f>
        <v>-6712800</v>
      </c>
      <c r="F74" s="11">
        <f t="shared" si="125"/>
        <v>2437456700</v>
      </c>
      <c r="G74" s="11">
        <f t="shared" ref="G74:L74" si="126">SUM(G75:G90)</f>
        <v>26002400</v>
      </c>
      <c r="H74" s="11">
        <f t="shared" si="126"/>
        <v>2463459100</v>
      </c>
      <c r="I74" s="11">
        <f t="shared" si="126"/>
        <v>0</v>
      </c>
      <c r="J74" s="11">
        <f t="shared" si="126"/>
        <v>2463459100</v>
      </c>
      <c r="K74" s="11">
        <f t="shared" si="126"/>
        <v>0</v>
      </c>
      <c r="L74" s="11">
        <f t="shared" si="126"/>
        <v>2463459100</v>
      </c>
      <c r="M74" s="11">
        <f t="shared" si="125"/>
        <v>2453402300</v>
      </c>
      <c r="N74" s="11">
        <f t="shared" si="125"/>
        <v>-7170700</v>
      </c>
      <c r="O74" s="11">
        <f t="shared" si="125"/>
        <v>2446231600</v>
      </c>
      <c r="P74" s="11">
        <f>SUM(P75:P90)</f>
        <v>25996500</v>
      </c>
      <c r="Q74" s="11">
        <f t="shared" ref="Q74:U74" si="127">SUM(Q75:Q90)</f>
        <v>2472228100</v>
      </c>
      <c r="R74" s="11">
        <f t="shared" si="127"/>
        <v>0</v>
      </c>
      <c r="S74" s="11">
        <f t="shared" si="127"/>
        <v>2472228100</v>
      </c>
      <c r="T74" s="11">
        <f t="shared" si="127"/>
        <v>0</v>
      </c>
      <c r="U74" s="11">
        <f t="shared" si="127"/>
        <v>2472228100</v>
      </c>
    </row>
    <row r="75" spans="1:21" ht="67.5" customHeight="1" x14ac:dyDescent="0.25">
      <c r="A75" s="21"/>
      <c r="B75" s="18" t="s">
        <v>103</v>
      </c>
      <c r="C75" s="23" t="s">
        <v>68</v>
      </c>
      <c r="D75" s="24">
        <v>12749900</v>
      </c>
      <c r="E75" s="24"/>
      <c r="F75" s="24">
        <f>D75+E75</f>
        <v>12749900</v>
      </c>
      <c r="G75" s="24"/>
      <c r="H75" s="24">
        <f>F75+G75</f>
        <v>12749900</v>
      </c>
      <c r="I75" s="24"/>
      <c r="J75" s="24">
        <f>H75+I75</f>
        <v>12749900</v>
      </c>
      <c r="K75" s="24"/>
      <c r="L75" s="24">
        <f>J75+K75</f>
        <v>12749900</v>
      </c>
      <c r="M75" s="24">
        <v>13215700</v>
      </c>
      <c r="N75" s="24"/>
      <c r="O75" s="24">
        <f>M75+N75</f>
        <v>13215700</v>
      </c>
      <c r="P75" s="24"/>
      <c r="Q75" s="24">
        <f>O75+P75</f>
        <v>13215700</v>
      </c>
      <c r="R75" s="14"/>
      <c r="S75" s="24">
        <f>Q75+R75</f>
        <v>13215700</v>
      </c>
      <c r="T75" s="24"/>
      <c r="U75" s="24">
        <f>S75+T75</f>
        <v>13215700</v>
      </c>
    </row>
    <row r="76" spans="1:21" ht="81.75" customHeight="1" x14ac:dyDescent="0.25">
      <c r="A76" s="21"/>
      <c r="B76" s="18" t="s">
        <v>137</v>
      </c>
      <c r="C76" s="25" t="s">
        <v>138</v>
      </c>
      <c r="D76" s="24">
        <v>90500</v>
      </c>
      <c r="E76" s="24"/>
      <c r="F76" s="24">
        <f t="shared" ref="F76:F90" si="128">D76+E76</f>
        <v>90500</v>
      </c>
      <c r="G76" s="24"/>
      <c r="H76" s="24">
        <f t="shared" ref="H76:H90" si="129">F76+G76</f>
        <v>90500</v>
      </c>
      <c r="I76" s="24"/>
      <c r="J76" s="24">
        <f t="shared" ref="J76:J90" si="130">H76+I76</f>
        <v>90500</v>
      </c>
      <c r="K76" s="24"/>
      <c r="L76" s="24">
        <f t="shared" ref="L76:L90" si="131">J76+K76</f>
        <v>90500</v>
      </c>
      <c r="M76" s="24">
        <v>146100</v>
      </c>
      <c r="N76" s="24"/>
      <c r="O76" s="24">
        <f t="shared" ref="O76:O90" si="132">M76+N76</f>
        <v>146100</v>
      </c>
      <c r="P76" s="24"/>
      <c r="Q76" s="24">
        <f t="shared" ref="Q76:Q90" si="133">O76+P76</f>
        <v>146100</v>
      </c>
      <c r="R76" s="14"/>
      <c r="S76" s="24">
        <f t="shared" ref="S76:S90" si="134">Q76+R76</f>
        <v>146100</v>
      </c>
      <c r="T76" s="24"/>
      <c r="U76" s="24">
        <f t="shared" ref="U76:U95" si="135">S76+T76</f>
        <v>146100</v>
      </c>
    </row>
    <row r="77" spans="1:21" ht="51" customHeight="1" x14ac:dyDescent="0.25">
      <c r="A77" s="21"/>
      <c r="B77" s="18" t="s">
        <v>88</v>
      </c>
      <c r="C77" s="23" t="s">
        <v>70</v>
      </c>
      <c r="D77" s="24">
        <v>8422100</v>
      </c>
      <c r="E77" s="24">
        <v>33000</v>
      </c>
      <c r="F77" s="24">
        <f t="shared" si="128"/>
        <v>8455100</v>
      </c>
      <c r="G77" s="24"/>
      <c r="H77" s="24">
        <f t="shared" si="129"/>
        <v>8455100</v>
      </c>
      <c r="I77" s="24"/>
      <c r="J77" s="24">
        <f t="shared" si="130"/>
        <v>8455100</v>
      </c>
      <c r="K77" s="24"/>
      <c r="L77" s="24">
        <f t="shared" si="131"/>
        <v>8455100</v>
      </c>
      <c r="M77" s="24">
        <v>8422100</v>
      </c>
      <c r="N77" s="24">
        <v>33000</v>
      </c>
      <c r="O77" s="24">
        <f t="shared" si="132"/>
        <v>8455100</v>
      </c>
      <c r="P77" s="24"/>
      <c r="Q77" s="24">
        <f t="shared" si="133"/>
        <v>8455100</v>
      </c>
      <c r="R77" s="14"/>
      <c r="S77" s="24">
        <f t="shared" si="134"/>
        <v>8455100</v>
      </c>
      <c r="T77" s="24"/>
      <c r="U77" s="24">
        <f t="shared" si="135"/>
        <v>8455100</v>
      </c>
    </row>
    <row r="78" spans="1:21" ht="50.25" customHeight="1" x14ac:dyDescent="0.25">
      <c r="A78" s="21"/>
      <c r="B78" s="18" t="s">
        <v>89</v>
      </c>
      <c r="C78" s="23" t="s">
        <v>69</v>
      </c>
      <c r="D78" s="24">
        <v>149092800</v>
      </c>
      <c r="E78" s="24">
        <v>27615300</v>
      </c>
      <c r="F78" s="24">
        <f t="shared" si="128"/>
        <v>176708100</v>
      </c>
      <c r="G78" s="24"/>
      <c r="H78" s="24">
        <f t="shared" si="129"/>
        <v>176708100</v>
      </c>
      <c r="I78" s="24"/>
      <c r="J78" s="24">
        <f t="shared" si="130"/>
        <v>176708100</v>
      </c>
      <c r="K78" s="24"/>
      <c r="L78" s="24">
        <f t="shared" si="131"/>
        <v>176708100</v>
      </c>
      <c r="M78" s="24">
        <v>147892300</v>
      </c>
      <c r="N78" s="24">
        <v>27172400</v>
      </c>
      <c r="O78" s="24">
        <f t="shared" si="132"/>
        <v>175064700</v>
      </c>
      <c r="P78" s="24"/>
      <c r="Q78" s="24">
        <f t="shared" si="133"/>
        <v>175064700</v>
      </c>
      <c r="R78" s="14"/>
      <c r="S78" s="24">
        <f t="shared" si="134"/>
        <v>175064700</v>
      </c>
      <c r="T78" s="24"/>
      <c r="U78" s="24">
        <f t="shared" si="135"/>
        <v>175064700</v>
      </c>
    </row>
    <row r="79" spans="1:21" ht="84.75" customHeight="1" x14ac:dyDescent="0.25">
      <c r="A79" s="21"/>
      <c r="B79" s="18" t="s">
        <v>115</v>
      </c>
      <c r="C79" s="23" t="s">
        <v>185</v>
      </c>
      <c r="D79" s="24">
        <v>34361100</v>
      </c>
      <c r="E79" s="24">
        <v>-34361100</v>
      </c>
      <c r="F79" s="24">
        <f t="shared" si="128"/>
        <v>0</v>
      </c>
      <c r="G79" s="24">
        <v>14687400</v>
      </c>
      <c r="H79" s="24">
        <f t="shared" si="129"/>
        <v>14687400</v>
      </c>
      <c r="I79" s="24"/>
      <c r="J79" s="24">
        <f t="shared" si="130"/>
        <v>14687400</v>
      </c>
      <c r="K79" s="24"/>
      <c r="L79" s="24">
        <f t="shared" si="131"/>
        <v>14687400</v>
      </c>
      <c r="M79" s="24">
        <v>34376100</v>
      </c>
      <c r="N79" s="24">
        <v>-34376100</v>
      </c>
      <c r="O79" s="24">
        <f t="shared" si="132"/>
        <v>0</v>
      </c>
      <c r="P79" s="24">
        <v>14683900</v>
      </c>
      <c r="Q79" s="24">
        <f t="shared" si="133"/>
        <v>14683900</v>
      </c>
      <c r="R79" s="14"/>
      <c r="S79" s="24">
        <f t="shared" si="134"/>
        <v>14683900</v>
      </c>
      <c r="T79" s="24"/>
      <c r="U79" s="24">
        <f t="shared" si="135"/>
        <v>14683900</v>
      </c>
    </row>
    <row r="80" spans="1:21" ht="84" customHeight="1" x14ac:dyDescent="0.25">
      <c r="A80" s="21"/>
      <c r="B80" s="18" t="s">
        <v>100</v>
      </c>
      <c r="C80" s="23" t="s">
        <v>79</v>
      </c>
      <c r="D80" s="24">
        <v>36024200</v>
      </c>
      <c r="E80" s="24"/>
      <c r="F80" s="24">
        <f t="shared" si="128"/>
        <v>36024200</v>
      </c>
      <c r="G80" s="24"/>
      <c r="H80" s="24">
        <f t="shared" si="129"/>
        <v>36024200</v>
      </c>
      <c r="I80" s="24"/>
      <c r="J80" s="24">
        <f t="shared" si="130"/>
        <v>36024200</v>
      </c>
      <c r="K80" s="24"/>
      <c r="L80" s="24">
        <f t="shared" si="131"/>
        <v>36024200</v>
      </c>
      <c r="M80" s="24">
        <v>37465200</v>
      </c>
      <c r="N80" s="24"/>
      <c r="O80" s="24">
        <f t="shared" si="132"/>
        <v>37465200</v>
      </c>
      <c r="P80" s="24"/>
      <c r="Q80" s="24">
        <f t="shared" si="133"/>
        <v>37465200</v>
      </c>
      <c r="R80" s="14"/>
      <c r="S80" s="24">
        <f t="shared" si="134"/>
        <v>37465200</v>
      </c>
      <c r="T80" s="24"/>
      <c r="U80" s="24">
        <f t="shared" si="135"/>
        <v>37465200</v>
      </c>
    </row>
    <row r="81" spans="1:21" ht="102" customHeight="1" x14ac:dyDescent="0.25">
      <c r="A81" s="21"/>
      <c r="B81" s="18" t="s">
        <v>181</v>
      </c>
      <c r="C81" s="23" t="s">
        <v>186</v>
      </c>
      <c r="D81" s="24"/>
      <c r="E81" s="24"/>
      <c r="F81" s="24"/>
      <c r="G81" s="24">
        <v>11315000</v>
      </c>
      <c r="H81" s="24">
        <f>F81+G81</f>
        <v>11315000</v>
      </c>
      <c r="I81" s="24"/>
      <c r="J81" s="24">
        <f t="shared" si="130"/>
        <v>11315000</v>
      </c>
      <c r="K81" s="24"/>
      <c r="L81" s="24">
        <f t="shared" si="131"/>
        <v>11315000</v>
      </c>
      <c r="M81" s="24"/>
      <c r="N81" s="24"/>
      <c r="O81" s="24"/>
      <c r="P81" s="24">
        <v>11312600</v>
      </c>
      <c r="Q81" s="24">
        <f>O81+P81</f>
        <v>11312600</v>
      </c>
      <c r="R81" s="14"/>
      <c r="S81" s="24">
        <f t="shared" si="134"/>
        <v>11312600</v>
      </c>
      <c r="T81" s="24"/>
      <c r="U81" s="24">
        <f t="shared" si="135"/>
        <v>11312600</v>
      </c>
    </row>
    <row r="82" spans="1:21" ht="82.5" customHeight="1" x14ac:dyDescent="0.25">
      <c r="A82" s="21"/>
      <c r="B82" s="18" t="s">
        <v>124</v>
      </c>
      <c r="C82" s="23" t="s">
        <v>76</v>
      </c>
      <c r="D82" s="24">
        <v>118703500</v>
      </c>
      <c r="E82" s="24"/>
      <c r="F82" s="24">
        <f t="shared" si="128"/>
        <v>118703500</v>
      </c>
      <c r="G82" s="24"/>
      <c r="H82" s="24">
        <f t="shared" si="129"/>
        <v>118703500</v>
      </c>
      <c r="I82" s="24"/>
      <c r="J82" s="24">
        <f t="shared" si="130"/>
        <v>118703500</v>
      </c>
      <c r="K82" s="24"/>
      <c r="L82" s="24">
        <f t="shared" si="131"/>
        <v>118703500</v>
      </c>
      <c r="M82" s="24">
        <v>123457000</v>
      </c>
      <c r="N82" s="24"/>
      <c r="O82" s="24">
        <f t="shared" si="132"/>
        <v>123457000</v>
      </c>
      <c r="P82" s="24"/>
      <c r="Q82" s="24">
        <f t="shared" si="133"/>
        <v>123457000</v>
      </c>
      <c r="R82" s="14"/>
      <c r="S82" s="24">
        <f t="shared" si="134"/>
        <v>123457000</v>
      </c>
      <c r="T82" s="24"/>
      <c r="U82" s="24">
        <f t="shared" si="135"/>
        <v>123457000</v>
      </c>
    </row>
    <row r="83" spans="1:21" ht="86.25" customHeight="1" x14ac:dyDescent="0.25">
      <c r="A83" s="21"/>
      <c r="B83" s="18" t="s">
        <v>125</v>
      </c>
      <c r="C83" s="23" t="s">
        <v>112</v>
      </c>
      <c r="D83" s="24">
        <v>32100</v>
      </c>
      <c r="E83" s="24"/>
      <c r="F83" s="24">
        <f t="shared" si="128"/>
        <v>32100</v>
      </c>
      <c r="G83" s="24"/>
      <c r="H83" s="24">
        <f t="shared" si="129"/>
        <v>32100</v>
      </c>
      <c r="I83" s="24"/>
      <c r="J83" s="24">
        <f t="shared" si="130"/>
        <v>32100</v>
      </c>
      <c r="K83" s="24"/>
      <c r="L83" s="24">
        <f t="shared" si="131"/>
        <v>32100</v>
      </c>
      <c r="M83" s="24">
        <v>33500</v>
      </c>
      <c r="N83" s="24"/>
      <c r="O83" s="24">
        <f t="shared" si="132"/>
        <v>33500</v>
      </c>
      <c r="P83" s="24"/>
      <c r="Q83" s="24">
        <f t="shared" si="133"/>
        <v>33500</v>
      </c>
      <c r="R83" s="14"/>
      <c r="S83" s="24">
        <f t="shared" si="134"/>
        <v>33500</v>
      </c>
      <c r="T83" s="24"/>
      <c r="U83" s="24">
        <f t="shared" si="135"/>
        <v>33500</v>
      </c>
    </row>
    <row r="84" spans="1:21" ht="52.5" customHeight="1" x14ac:dyDescent="0.25">
      <c r="A84" s="21"/>
      <c r="B84" s="18" t="s">
        <v>90</v>
      </c>
      <c r="C84" s="18" t="s">
        <v>67</v>
      </c>
      <c r="D84" s="24">
        <v>1054881100</v>
      </c>
      <c r="E84" s="24"/>
      <c r="F84" s="24">
        <f t="shared" si="128"/>
        <v>1054881100</v>
      </c>
      <c r="G84" s="24"/>
      <c r="H84" s="24">
        <f t="shared" si="129"/>
        <v>1054881100</v>
      </c>
      <c r="I84" s="24"/>
      <c r="J84" s="24">
        <f t="shared" si="130"/>
        <v>1054881100</v>
      </c>
      <c r="K84" s="24"/>
      <c r="L84" s="24">
        <f t="shared" si="131"/>
        <v>1054881100</v>
      </c>
      <c r="M84" s="24">
        <v>1054821400</v>
      </c>
      <c r="N84" s="24"/>
      <c r="O84" s="24">
        <f t="shared" si="132"/>
        <v>1054821400</v>
      </c>
      <c r="P84" s="24"/>
      <c r="Q84" s="24">
        <f t="shared" si="133"/>
        <v>1054821400</v>
      </c>
      <c r="R84" s="14"/>
      <c r="S84" s="24">
        <f t="shared" si="134"/>
        <v>1054821400</v>
      </c>
      <c r="T84" s="24"/>
      <c r="U84" s="24">
        <f t="shared" si="135"/>
        <v>1054821400</v>
      </c>
    </row>
    <row r="85" spans="1:21" ht="66" customHeight="1" x14ac:dyDescent="0.25">
      <c r="A85" s="21"/>
      <c r="B85" s="18" t="s">
        <v>93</v>
      </c>
      <c r="C85" s="23" t="s">
        <v>71</v>
      </c>
      <c r="D85" s="24">
        <v>8698500</v>
      </c>
      <c r="E85" s="24"/>
      <c r="F85" s="24">
        <f t="shared" si="128"/>
        <v>8698500</v>
      </c>
      <c r="G85" s="24"/>
      <c r="H85" s="24">
        <f t="shared" si="129"/>
        <v>8698500</v>
      </c>
      <c r="I85" s="24"/>
      <c r="J85" s="24">
        <f t="shared" si="130"/>
        <v>8698500</v>
      </c>
      <c r="K85" s="24"/>
      <c r="L85" s="24">
        <f t="shared" si="131"/>
        <v>8698500</v>
      </c>
      <c r="M85" s="24">
        <v>8717100</v>
      </c>
      <c r="N85" s="24"/>
      <c r="O85" s="24">
        <f t="shared" si="132"/>
        <v>8717100</v>
      </c>
      <c r="P85" s="24"/>
      <c r="Q85" s="24">
        <f t="shared" si="133"/>
        <v>8717100</v>
      </c>
      <c r="R85" s="14"/>
      <c r="S85" s="24">
        <f t="shared" si="134"/>
        <v>8717100</v>
      </c>
      <c r="T85" s="24"/>
      <c r="U85" s="24">
        <f t="shared" si="135"/>
        <v>8717100</v>
      </c>
    </row>
    <row r="86" spans="1:21" ht="101.25" customHeight="1" x14ac:dyDescent="0.25">
      <c r="A86" s="21"/>
      <c r="B86" s="18" t="s">
        <v>95</v>
      </c>
      <c r="C86" s="23" t="s">
        <v>114</v>
      </c>
      <c r="D86" s="24">
        <v>7370500</v>
      </c>
      <c r="E86" s="24"/>
      <c r="F86" s="24">
        <f t="shared" si="128"/>
        <v>7370500</v>
      </c>
      <c r="G86" s="24"/>
      <c r="H86" s="24">
        <f t="shared" si="129"/>
        <v>7370500</v>
      </c>
      <c r="I86" s="24"/>
      <c r="J86" s="24">
        <f t="shared" si="130"/>
        <v>7370500</v>
      </c>
      <c r="K86" s="24"/>
      <c r="L86" s="24">
        <f t="shared" si="131"/>
        <v>7370500</v>
      </c>
      <c r="M86" s="24">
        <v>7665300</v>
      </c>
      <c r="N86" s="24"/>
      <c r="O86" s="24">
        <f t="shared" si="132"/>
        <v>7665300</v>
      </c>
      <c r="P86" s="24"/>
      <c r="Q86" s="24">
        <f t="shared" si="133"/>
        <v>7665300</v>
      </c>
      <c r="R86" s="14"/>
      <c r="S86" s="24">
        <f t="shared" si="134"/>
        <v>7665300</v>
      </c>
      <c r="T86" s="24"/>
      <c r="U86" s="24">
        <f t="shared" si="135"/>
        <v>7665300</v>
      </c>
    </row>
    <row r="87" spans="1:21" ht="83.25" customHeight="1" x14ac:dyDescent="0.25">
      <c r="A87" s="21"/>
      <c r="B87" s="18" t="s">
        <v>113</v>
      </c>
      <c r="C87" s="23" t="s">
        <v>94</v>
      </c>
      <c r="D87" s="24">
        <v>314200</v>
      </c>
      <c r="E87" s="24"/>
      <c r="F87" s="24">
        <f t="shared" si="128"/>
        <v>314200</v>
      </c>
      <c r="G87" s="24"/>
      <c r="H87" s="24">
        <f t="shared" si="129"/>
        <v>314200</v>
      </c>
      <c r="I87" s="24"/>
      <c r="J87" s="24">
        <f t="shared" si="130"/>
        <v>314200</v>
      </c>
      <c r="K87" s="24"/>
      <c r="L87" s="24">
        <f t="shared" si="131"/>
        <v>314200</v>
      </c>
      <c r="M87" s="24">
        <v>227400</v>
      </c>
      <c r="N87" s="24"/>
      <c r="O87" s="24">
        <f t="shared" si="132"/>
        <v>227400</v>
      </c>
      <c r="P87" s="24"/>
      <c r="Q87" s="24">
        <f t="shared" si="133"/>
        <v>227400</v>
      </c>
      <c r="R87" s="14"/>
      <c r="S87" s="24">
        <f t="shared" si="134"/>
        <v>227400</v>
      </c>
      <c r="T87" s="24"/>
      <c r="U87" s="24">
        <f t="shared" si="135"/>
        <v>227400</v>
      </c>
    </row>
    <row r="88" spans="1:21" ht="67.5" customHeight="1" x14ac:dyDescent="0.25">
      <c r="A88" s="21"/>
      <c r="B88" s="18" t="s">
        <v>96</v>
      </c>
      <c r="C88" s="23" t="s">
        <v>97</v>
      </c>
      <c r="D88" s="24">
        <v>489909100</v>
      </c>
      <c r="E88" s="24"/>
      <c r="F88" s="24">
        <f t="shared" si="128"/>
        <v>489909100</v>
      </c>
      <c r="G88" s="24"/>
      <c r="H88" s="24">
        <f t="shared" si="129"/>
        <v>489909100</v>
      </c>
      <c r="I88" s="24"/>
      <c r="J88" s="24">
        <f t="shared" si="130"/>
        <v>489909100</v>
      </c>
      <c r="K88" s="24"/>
      <c r="L88" s="24">
        <f t="shared" si="131"/>
        <v>489909100</v>
      </c>
      <c r="M88" s="24">
        <v>498833300</v>
      </c>
      <c r="N88" s="24"/>
      <c r="O88" s="24">
        <f t="shared" si="132"/>
        <v>498833300</v>
      </c>
      <c r="P88" s="24"/>
      <c r="Q88" s="24">
        <f t="shared" si="133"/>
        <v>498833300</v>
      </c>
      <c r="R88" s="14"/>
      <c r="S88" s="24">
        <f t="shared" si="134"/>
        <v>498833300</v>
      </c>
      <c r="T88" s="24"/>
      <c r="U88" s="24">
        <f t="shared" si="135"/>
        <v>498833300</v>
      </c>
    </row>
    <row r="89" spans="1:21" ht="130.5" customHeight="1" x14ac:dyDescent="0.25">
      <c r="A89" s="21"/>
      <c r="B89" s="18" t="s">
        <v>98</v>
      </c>
      <c r="C89" s="23" t="s">
        <v>99</v>
      </c>
      <c r="D89" s="24">
        <v>415342100</v>
      </c>
      <c r="E89" s="24"/>
      <c r="F89" s="24">
        <f t="shared" si="128"/>
        <v>415342100</v>
      </c>
      <c r="G89" s="24"/>
      <c r="H89" s="24">
        <f t="shared" si="129"/>
        <v>415342100</v>
      </c>
      <c r="I89" s="24"/>
      <c r="J89" s="24">
        <f t="shared" si="130"/>
        <v>415342100</v>
      </c>
      <c r="K89" s="24"/>
      <c r="L89" s="24">
        <f t="shared" si="131"/>
        <v>415342100</v>
      </c>
      <c r="M89" s="24">
        <v>431955700</v>
      </c>
      <c r="N89" s="24"/>
      <c r="O89" s="24">
        <f t="shared" si="132"/>
        <v>431955700</v>
      </c>
      <c r="P89" s="24"/>
      <c r="Q89" s="24">
        <f t="shared" si="133"/>
        <v>431955700</v>
      </c>
      <c r="R89" s="14"/>
      <c r="S89" s="24">
        <f t="shared" si="134"/>
        <v>431955700</v>
      </c>
      <c r="T89" s="24"/>
      <c r="U89" s="24">
        <f t="shared" si="135"/>
        <v>431955700</v>
      </c>
    </row>
    <row r="90" spans="1:21" ht="36.75" customHeight="1" x14ac:dyDescent="0.25">
      <c r="A90" s="21"/>
      <c r="B90" s="18" t="s">
        <v>116</v>
      </c>
      <c r="C90" s="23" t="s">
        <v>117</v>
      </c>
      <c r="D90" s="24">
        <v>108177800</v>
      </c>
      <c r="E90" s="24"/>
      <c r="F90" s="24">
        <f t="shared" si="128"/>
        <v>108177800</v>
      </c>
      <c r="G90" s="24"/>
      <c r="H90" s="24">
        <f t="shared" si="129"/>
        <v>108177800</v>
      </c>
      <c r="I90" s="24"/>
      <c r="J90" s="24">
        <f t="shared" si="130"/>
        <v>108177800</v>
      </c>
      <c r="K90" s="24"/>
      <c r="L90" s="24">
        <f t="shared" si="131"/>
        <v>108177800</v>
      </c>
      <c r="M90" s="24">
        <v>86174100</v>
      </c>
      <c r="N90" s="24"/>
      <c r="O90" s="24">
        <f t="shared" si="132"/>
        <v>86174100</v>
      </c>
      <c r="P90" s="24"/>
      <c r="Q90" s="24">
        <f t="shared" si="133"/>
        <v>86174100</v>
      </c>
      <c r="R90" s="14"/>
      <c r="S90" s="24">
        <f t="shared" si="134"/>
        <v>86174100</v>
      </c>
      <c r="T90" s="24"/>
      <c r="U90" s="24">
        <f t="shared" si="135"/>
        <v>86174100</v>
      </c>
    </row>
    <row r="91" spans="1:21" ht="18" customHeight="1" x14ac:dyDescent="0.25">
      <c r="A91" s="21"/>
      <c r="B91" s="26" t="s">
        <v>123</v>
      </c>
      <c r="C91" s="26" t="s">
        <v>72</v>
      </c>
      <c r="D91" s="22">
        <f>SUM(D92:D97)</f>
        <v>101787751</v>
      </c>
      <c r="E91" s="22">
        <f t="shared" ref="E91:O91" si="136">SUM(E92:E97)</f>
        <v>3708300</v>
      </c>
      <c r="F91" s="22">
        <f t="shared" si="136"/>
        <v>105496051</v>
      </c>
      <c r="G91" s="22">
        <f t="shared" ref="G91:L91" si="137">SUM(G92:G97)</f>
        <v>0</v>
      </c>
      <c r="H91" s="22">
        <f t="shared" si="137"/>
        <v>105496051</v>
      </c>
      <c r="I91" s="22">
        <f t="shared" si="137"/>
        <v>265656200</v>
      </c>
      <c r="J91" s="22">
        <f t="shared" si="137"/>
        <v>371152251</v>
      </c>
      <c r="K91" s="22">
        <f t="shared" si="137"/>
        <v>0</v>
      </c>
      <c r="L91" s="22">
        <f t="shared" si="137"/>
        <v>371152251</v>
      </c>
      <c r="M91" s="22">
        <f t="shared" si="136"/>
        <v>101787751</v>
      </c>
      <c r="N91" s="22">
        <f t="shared" si="136"/>
        <v>3708300</v>
      </c>
      <c r="O91" s="22">
        <f t="shared" si="136"/>
        <v>105496051</v>
      </c>
      <c r="P91" s="22">
        <f t="shared" ref="P91:U91" si="138">SUM(P92:P97)</f>
        <v>0</v>
      </c>
      <c r="Q91" s="22">
        <f t="shared" si="138"/>
        <v>105496051</v>
      </c>
      <c r="R91" s="22">
        <f t="shared" si="138"/>
        <v>0</v>
      </c>
      <c r="S91" s="22">
        <f t="shared" si="138"/>
        <v>105496051</v>
      </c>
      <c r="T91" s="22">
        <f t="shared" si="138"/>
        <v>0</v>
      </c>
      <c r="U91" s="22">
        <f t="shared" si="138"/>
        <v>105496051</v>
      </c>
    </row>
    <row r="92" spans="1:21" ht="82.5" customHeight="1" x14ac:dyDescent="0.25">
      <c r="A92" s="21"/>
      <c r="B92" s="18" t="s">
        <v>104</v>
      </c>
      <c r="C92" s="23" t="s">
        <v>118</v>
      </c>
      <c r="D92" s="24">
        <v>27312938</v>
      </c>
      <c r="E92" s="24"/>
      <c r="F92" s="24">
        <f>D92+E92</f>
        <v>27312938</v>
      </c>
      <c r="G92" s="24"/>
      <c r="H92" s="24">
        <f t="shared" ref="H92:H95" si="139">F92+G92</f>
        <v>27312938</v>
      </c>
      <c r="I92" s="24"/>
      <c r="J92" s="24">
        <f>H92+I92</f>
        <v>27312938</v>
      </c>
      <c r="K92" s="24"/>
      <c r="L92" s="24">
        <f>J92+K92</f>
        <v>27312938</v>
      </c>
      <c r="M92" s="24">
        <v>27312938</v>
      </c>
      <c r="N92" s="24"/>
      <c r="O92" s="24">
        <f>M92+N92</f>
        <v>27312938</v>
      </c>
      <c r="P92" s="24"/>
      <c r="Q92" s="24">
        <f t="shared" ref="Q92:Q95" si="140">O92+P92</f>
        <v>27312938</v>
      </c>
      <c r="R92" s="14"/>
      <c r="S92" s="24">
        <f>Q92+R92</f>
        <v>27312938</v>
      </c>
      <c r="T92" s="24"/>
      <c r="U92" s="24">
        <f t="shared" si="135"/>
        <v>27312938</v>
      </c>
    </row>
    <row r="93" spans="1:21" ht="66.75" customHeight="1" x14ac:dyDescent="0.25">
      <c r="A93" s="21"/>
      <c r="B93" s="18" t="s">
        <v>105</v>
      </c>
      <c r="C93" s="23" t="s">
        <v>145</v>
      </c>
      <c r="D93" s="24">
        <v>7720913</v>
      </c>
      <c r="E93" s="24"/>
      <c r="F93" s="24">
        <f t="shared" ref="F93:F95" si="141">D93+E93</f>
        <v>7720913</v>
      </c>
      <c r="G93" s="24"/>
      <c r="H93" s="24">
        <f t="shared" si="139"/>
        <v>7720913</v>
      </c>
      <c r="I93" s="24"/>
      <c r="J93" s="24">
        <f t="shared" ref="J93:J95" si="142">H93+I93</f>
        <v>7720913</v>
      </c>
      <c r="K93" s="24"/>
      <c r="L93" s="24">
        <f t="shared" ref="L93:L95" si="143">J93+K93</f>
        <v>7720913</v>
      </c>
      <c r="M93" s="24">
        <v>7720913</v>
      </c>
      <c r="N93" s="24"/>
      <c r="O93" s="24">
        <f t="shared" ref="O93:O95" si="144">M93+N93</f>
        <v>7720913</v>
      </c>
      <c r="P93" s="24"/>
      <c r="Q93" s="24">
        <f t="shared" si="140"/>
        <v>7720913</v>
      </c>
      <c r="R93" s="14"/>
      <c r="S93" s="24">
        <f t="shared" ref="S93:S95" si="145">Q93+R93</f>
        <v>7720913</v>
      </c>
      <c r="T93" s="24"/>
      <c r="U93" s="24">
        <f t="shared" si="135"/>
        <v>7720913</v>
      </c>
    </row>
    <row r="94" spans="1:21" ht="132" customHeight="1" x14ac:dyDescent="0.25">
      <c r="A94" s="21"/>
      <c r="B94" s="18" t="s">
        <v>190</v>
      </c>
      <c r="C94" s="23" t="s">
        <v>191</v>
      </c>
      <c r="D94" s="24"/>
      <c r="E94" s="24"/>
      <c r="F94" s="24"/>
      <c r="G94" s="24"/>
      <c r="H94" s="24">
        <f t="shared" si="139"/>
        <v>0</v>
      </c>
      <c r="I94" s="24">
        <v>265656200</v>
      </c>
      <c r="J94" s="24">
        <f t="shared" si="142"/>
        <v>265656200</v>
      </c>
      <c r="K94" s="24"/>
      <c r="L94" s="24">
        <f t="shared" si="143"/>
        <v>265656200</v>
      </c>
      <c r="M94" s="24"/>
      <c r="N94" s="24"/>
      <c r="O94" s="24"/>
      <c r="P94" s="24"/>
      <c r="Q94" s="24">
        <f t="shared" si="140"/>
        <v>0</v>
      </c>
      <c r="R94" s="14"/>
      <c r="S94" s="24"/>
      <c r="T94" s="24"/>
      <c r="U94" s="24"/>
    </row>
    <row r="95" spans="1:21" ht="67.5" customHeight="1" x14ac:dyDescent="0.25">
      <c r="A95" s="21"/>
      <c r="B95" s="18" t="s">
        <v>101</v>
      </c>
      <c r="C95" s="23" t="s">
        <v>102</v>
      </c>
      <c r="D95" s="24">
        <v>66753900</v>
      </c>
      <c r="E95" s="24">
        <v>3708300</v>
      </c>
      <c r="F95" s="24">
        <f t="shared" si="141"/>
        <v>70462200</v>
      </c>
      <c r="G95" s="24"/>
      <c r="H95" s="24">
        <f t="shared" si="139"/>
        <v>70462200</v>
      </c>
      <c r="I95" s="24"/>
      <c r="J95" s="24">
        <f t="shared" si="142"/>
        <v>70462200</v>
      </c>
      <c r="K95" s="24"/>
      <c r="L95" s="24">
        <f t="shared" si="143"/>
        <v>70462200</v>
      </c>
      <c r="M95" s="24">
        <v>66753900</v>
      </c>
      <c r="N95" s="24">
        <v>3708300</v>
      </c>
      <c r="O95" s="24">
        <f t="shared" si="144"/>
        <v>70462200</v>
      </c>
      <c r="P95" s="24"/>
      <c r="Q95" s="24">
        <f t="shared" si="140"/>
        <v>70462200</v>
      </c>
      <c r="R95" s="14"/>
      <c r="S95" s="24">
        <f t="shared" si="145"/>
        <v>70462200</v>
      </c>
      <c r="T95" s="24"/>
      <c r="U95" s="24">
        <f t="shared" si="135"/>
        <v>70462200</v>
      </c>
    </row>
    <row r="96" spans="1:21" ht="196.5" hidden="1" customHeight="1" x14ac:dyDescent="0.25">
      <c r="A96" s="21"/>
      <c r="B96" s="18" t="s">
        <v>119</v>
      </c>
      <c r="C96" s="18" t="s">
        <v>120</v>
      </c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14"/>
      <c r="S96" s="24"/>
      <c r="T96" s="24"/>
      <c r="U96" s="24"/>
    </row>
    <row r="97" spans="1:22" ht="66" hidden="1" customHeight="1" x14ac:dyDescent="0.25">
      <c r="A97" s="21"/>
      <c r="B97" s="18" t="s">
        <v>121</v>
      </c>
      <c r="C97" s="18" t="s">
        <v>122</v>
      </c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14"/>
      <c r="S97" s="24"/>
      <c r="T97" s="24"/>
      <c r="U97" s="24"/>
    </row>
    <row r="98" spans="1:22" ht="33.75" hidden="1" customHeight="1" x14ac:dyDescent="0.25">
      <c r="A98" s="21"/>
      <c r="B98" s="26" t="s">
        <v>84</v>
      </c>
      <c r="C98" s="26" t="s">
        <v>85</v>
      </c>
      <c r="D98" s="27">
        <f t="shared" ref="D98" si="146">D99</f>
        <v>0</v>
      </c>
      <c r="E98" s="27"/>
      <c r="F98" s="27"/>
      <c r="G98" s="27"/>
      <c r="H98" s="27"/>
      <c r="I98" s="27"/>
      <c r="J98" s="27"/>
      <c r="K98" s="27"/>
      <c r="L98" s="27"/>
      <c r="M98" s="27">
        <f>M99</f>
        <v>0</v>
      </c>
      <c r="N98" s="27"/>
      <c r="O98" s="27"/>
      <c r="P98" s="27"/>
      <c r="Q98" s="27"/>
      <c r="R98" s="14"/>
      <c r="S98" s="27"/>
      <c r="T98" s="27"/>
      <c r="U98" s="27"/>
    </row>
    <row r="99" spans="1:22" ht="50.25" hidden="1" customHeight="1" x14ac:dyDescent="0.25">
      <c r="A99" s="21"/>
      <c r="B99" s="26" t="s">
        <v>73</v>
      </c>
      <c r="C99" s="26" t="s">
        <v>74</v>
      </c>
      <c r="D99" s="22">
        <f>SUM(D100:D100)</f>
        <v>0</v>
      </c>
      <c r="E99" s="22"/>
      <c r="F99" s="22"/>
      <c r="G99" s="22"/>
      <c r="H99" s="22"/>
      <c r="I99" s="22"/>
      <c r="J99" s="22"/>
      <c r="K99" s="22"/>
      <c r="L99" s="22"/>
      <c r="M99" s="22">
        <f t="shared" ref="M99" si="147">SUM(M100:M100)</f>
        <v>0</v>
      </c>
      <c r="N99" s="22"/>
      <c r="O99" s="22"/>
      <c r="P99" s="22"/>
      <c r="Q99" s="22"/>
      <c r="R99" s="14"/>
      <c r="S99" s="22"/>
      <c r="T99" s="22"/>
      <c r="U99" s="22"/>
    </row>
    <row r="100" spans="1:22" ht="99.75" hidden="1" customHeight="1" x14ac:dyDescent="0.25">
      <c r="A100" s="21"/>
      <c r="B100" s="28" t="s">
        <v>77</v>
      </c>
      <c r="C100" s="28" t="s">
        <v>78</v>
      </c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14"/>
      <c r="S100" s="29"/>
      <c r="T100" s="29"/>
      <c r="U100" s="29"/>
    </row>
    <row r="101" spans="1:22" ht="19.5" customHeight="1" x14ac:dyDescent="0.25">
      <c r="A101" s="21"/>
      <c r="B101" s="40" t="s">
        <v>75</v>
      </c>
      <c r="C101" s="40"/>
      <c r="D101" s="22">
        <f>SUM(D12,D46)</f>
        <v>61674602560</v>
      </c>
      <c r="E101" s="22">
        <f t="shared" ref="E101:O101" si="148">SUM(E12,E46)</f>
        <v>982197500</v>
      </c>
      <c r="F101" s="22">
        <f t="shared" si="148"/>
        <v>62656800060</v>
      </c>
      <c r="G101" s="22">
        <f t="shared" ref="G101:L101" si="149">SUM(G12,G46)</f>
        <v>157290500</v>
      </c>
      <c r="H101" s="22">
        <f t="shared" si="149"/>
        <v>62814090560</v>
      </c>
      <c r="I101" s="22">
        <f t="shared" si="149"/>
        <v>265656200</v>
      </c>
      <c r="J101" s="22">
        <f t="shared" si="149"/>
        <v>63079746760</v>
      </c>
      <c r="K101" s="22">
        <f t="shared" si="149"/>
        <v>-300000000</v>
      </c>
      <c r="L101" s="22">
        <f t="shared" si="149"/>
        <v>62779746760</v>
      </c>
      <c r="M101" s="22">
        <f t="shared" si="148"/>
        <v>66180573260</v>
      </c>
      <c r="N101" s="22">
        <f t="shared" si="148"/>
        <v>972744400</v>
      </c>
      <c r="O101" s="22">
        <f t="shared" si="148"/>
        <v>67153317660</v>
      </c>
      <c r="P101" s="22">
        <f t="shared" ref="P101:U101" si="150">SUM(P12,P46)</f>
        <v>65053400</v>
      </c>
      <c r="Q101" s="22">
        <f t="shared" si="150"/>
        <v>67218371060</v>
      </c>
      <c r="R101" s="22">
        <f t="shared" si="150"/>
        <v>0</v>
      </c>
      <c r="S101" s="22">
        <f t="shared" si="150"/>
        <v>67218371060</v>
      </c>
      <c r="T101" s="22">
        <f t="shared" si="150"/>
        <v>-300000000</v>
      </c>
      <c r="U101" s="22">
        <f t="shared" si="150"/>
        <v>66918371060</v>
      </c>
      <c r="V101" s="30" t="s">
        <v>189</v>
      </c>
    </row>
  </sheetData>
  <mergeCells count="6">
    <mergeCell ref="Q1:S1"/>
    <mergeCell ref="B101:C101"/>
    <mergeCell ref="B10:D10"/>
    <mergeCell ref="L2:U2"/>
    <mergeCell ref="L3:U3"/>
    <mergeCell ref="B9:U9"/>
  </mergeCells>
  <phoneticPr fontId="0" type="noConversion"/>
  <printOptions horizontalCentered="1"/>
  <pageMargins left="0.78740157480314965" right="0.39370078740157483" top="1.3779527559055118" bottom="0.39370078740157483" header="0.98425196850393704" footer="0.19685039370078741"/>
  <pageSetup paperSize="9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Лобода Инна Анатольевна</cp:lastModifiedBy>
  <cp:lastPrinted>2018-11-22T07:25:52Z</cp:lastPrinted>
  <dcterms:created xsi:type="dcterms:W3CDTF">2010-10-13T08:18:32Z</dcterms:created>
  <dcterms:modified xsi:type="dcterms:W3CDTF">2018-11-26T10:30:49Z</dcterms:modified>
</cp:coreProperties>
</file>