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5025" windowWidth="8370" windowHeight="192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5 (изм.в ноябре 2015)" sheetId="9" r:id="rId5"/>
    <sheet name="АИП 2016-2017(изм.в нояб.2015)" sheetId="5" state="hidden" r:id="rId6"/>
    <sheet name="ПРИЛ2" sheetId="6" state="hidden" r:id="rId7"/>
    <sheet name="ПРИЛ1" sheetId="7" state="hidden" r:id="rId8"/>
    <sheet name="Л" sheetId="8" state="hidden" r:id="rId9"/>
    <sheet name="Лист1" sheetId="10" r:id="rId10"/>
  </sheets>
  <definedNames>
    <definedName name="_xlnm._FilterDatabase" localSheetId="4" hidden="1">'АИП 2015 (изм.в ноябре 2015)'!$B$1:$B$54</definedName>
    <definedName name="_xlnm._FilterDatabase" localSheetId="5" hidden="1">'АИП 2016-2017(изм.в нояб.2015)'!$B$1:$B$245</definedName>
    <definedName name="Z_218E5692_EE98_4164_B638_0644175B5E65_.wvu.FilterData" localSheetId="4" hidden="1">'АИП 2015 (изм.в ноябре 2015)'!$B$1:$B$54</definedName>
    <definedName name="Z_218E5692_EE98_4164_B638_0644175B5E65_.wvu.FilterData" localSheetId="5" hidden="1">'АИП 2016-2017(изм.в нояб.2015)'!$B$1:$B$245</definedName>
    <definedName name="Z_218E5692_EE98_4164_B638_0644175B5E65_.wvu.PrintArea" localSheetId="7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2015 (изм.в ноябре 2015)'!$5:$5</definedName>
    <definedName name="Z_218E5692_EE98_4164_B638_0644175B5E65_.wvu.PrintTitles" localSheetId="5" hidden="1">'АИП 2016-2017(изм.в нояб.2015)'!$6:$6</definedName>
    <definedName name="Z_218E5692_EE98_4164_B638_0644175B5E65_.wvu.PrintTitles" localSheetId="2" hidden="1">ПРИЛ!$4:$4</definedName>
    <definedName name="Z_218E5692_EE98_4164_B638_0644175B5E65_.wvu.PrintTitles" localSheetId="7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2015 (изм.в ноябре 2015)'!#REF!,'АИП 2015 (изм.в ноябре 2015)'!$4:$4,'АИП 2015 (изм.в ноябре 2015)'!#REF!,'АИП 2015 (изм.в ноябре 2015)'!#REF!,'АИП 2015 (изм.в ноябре 2015)'!#REF!,'АИП 2015 (изм.в ноябре 2015)'!#REF!,'АИП 2015 (изм.в ноябре 2015)'!$8:$12,'АИП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2015)'!$13:$54,'АИП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</definedName>
    <definedName name="Z_218E5692_EE98_4164_B638_0644175B5E65_.wvu.Rows" localSheetId="5" hidden="1">'АИП 2016-2017(изм.в нояб.2015)'!#REF!,'АИП 2016-2017(изм.в нояб.2015)'!$5:$5,'АИП 2016-2017(изм.в нояб.2015)'!#REF!,'АИП 2016-2017(изм.в нояб.2015)'!#REF!,'АИП 2016-2017(изм.в нояб.2015)'!#REF!,'АИП 2016-2017(изм.в нояб.2015)'!#REF!,'АИП 2016-2017(изм.в нояб.2015)'!$10:$19,'АИП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нояб.2015)'!$20:$173,'АИП 2016-2017(изм.в нояб.2015)'!#REF!,'АИП 2016-2017(изм.в нояб.2015)'!#REF!,'АИП 2016-2017(изм.в нояб.2015)'!#REF!,'АИП 2016-2017(изм.в нояб.2015)'!#REF!,'АИП 2016-2017(изм.в нояб.2015)'!$178:$179,'АИП 2016-2017(изм.в нояб.2015)'!#REF!,'АИП 2016-2017(изм.в нояб.2015)'!$180:$180,'АИП 2016-2017(изм.в нояб.2015)'!#REF!,'АИП 2016-2017(изм.в нояб.2015)'!$182:$185,'АИП 2016-2017(изм.в нояб.2015)'!$189:$189,'АИП 2016-2017(изм.в нояб.2015)'!$190:$193,'АИП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нояб.2015)'!$196:$199,'АИП 2016-2017(изм.в нояб.2015)'!#REF!,'АИП 2016-2017(изм.в нояб.2015)'!$205:$205,'АИП 2016-2017(изм.в нояб.2015)'!#REF!,'АИП 2016-2017(изм.в нояб.2015)'!#REF!,'АИП 2016-2017(изм.в нояб.2015)'!$207:$211,'АИП 2016-2017(изм.в нояб.2015)'!#REF!,'АИП 2016-2017(изм.в нояб.2015)'!#REF!,'АИП 2016-2017(изм.в нояб.2015)'!#REF!,'АИП 2016-2017(изм.в нояб.2015)'!#REF!,'АИП 2016-2017(изм.в нояб.2015)'!$214:$214,'АИП 2016-2017(изм.в нояб.2015)'!$218:$219,'АИП 2016-2017(изм.в нояб.2015)'!$221:$223,'АИП 2016-2017(изм.в нояб.2015)'!#REF!,'АИП 2016-2017(изм.в нояб.2015)'!$226:$227,'АИП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нояб.2015)'!$232:$232,'АИП 2016-2017(изм.в нояб.2015)'!$234:$235,'АИП 2016-2017(изм.в нояб.2015)'!#REF!,'АИП 2016-2017(изм.в нояб.2015)'!$236:$239</definedName>
    <definedName name="Z_218E5692_EE98_4164_B638_0644175B5E65_.wvu.Rows" localSheetId="8" hidden="1">Л!$5:$28,Л!$30:$42,Л!$44:$45</definedName>
    <definedName name="Z_218E5692_EE98_4164_B638_0644175B5E65_.wvu.Rows" localSheetId="7" hidden="1">ПРИЛ1!$37:$42,ПРИЛ1!$116:$167,ПРИЛ1!$195:$196,ПРИЛ1!$210:$211,ПРИЛ1!$252:$313,ПРИЛ1!$450:$536</definedName>
    <definedName name="Z_218E5692_EE98_4164_B638_0644175B5E65_.wvu.Rows" localSheetId="6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2015 (изм.в ноябре 2015)'!$B$1:$B$54</definedName>
    <definedName name="Z_4A78704B_D7BE_497E_844E_3BAD0EE01EFD_.wvu.FilterData" localSheetId="5" hidden="1">'АИП 2016-2017(изм.в нояб.2015)'!$B$1:$B$245</definedName>
    <definedName name="Z_4A78704B_D7BE_497E_844E_3BAD0EE01EFD_.wvu.PrintArea" localSheetId="7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2015 (изм.в ноябре 2015)'!$5:$5</definedName>
    <definedName name="Z_4A78704B_D7BE_497E_844E_3BAD0EE01EFD_.wvu.PrintTitles" localSheetId="5" hidden="1">'АИП 2016-2017(изм.в нояб.2015)'!$6:$6</definedName>
    <definedName name="Z_4A78704B_D7BE_497E_844E_3BAD0EE01EFD_.wvu.PrintTitles" localSheetId="2" hidden="1">ПРИЛ!$4:$4</definedName>
    <definedName name="Z_4A78704B_D7BE_497E_844E_3BAD0EE01EFD_.wvu.PrintTitles" localSheetId="7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2015 (изм.в ноябре 2015)'!#REF!,'АИП 2015 (изм.в ноябре 2015)'!$4:$4,'АИП 2015 (изм.в ноябре 2015)'!#REF!,'АИП 2015 (изм.в ноябре 2015)'!#REF!,'АИП 2015 (изм.в ноябре 2015)'!#REF!,'АИП 2015 (изм.в ноябре 2015)'!#REF!,'АИП 2015 (изм.в ноябре 2015)'!$8:$12,'АИП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2015)'!$13:$54,'АИП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2015)'!#REF!,'АИП 2015 (изм.в ноябре 2015)'!#REF!</definedName>
    <definedName name="Z_4A78704B_D7BE_497E_844E_3BAD0EE01EFD_.wvu.Rows" localSheetId="5" hidden="1">'АИП 2016-2017(изм.в нояб.2015)'!#REF!,'АИП 2016-2017(изм.в нояб.2015)'!$5:$5,'АИП 2016-2017(изм.в нояб.2015)'!#REF!,'АИП 2016-2017(изм.в нояб.2015)'!#REF!,'АИП 2016-2017(изм.в нояб.2015)'!#REF!,'АИП 2016-2017(изм.в нояб.2015)'!#REF!,'АИП 2016-2017(изм.в нояб.2015)'!$10:$19,'АИП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нояб.2015)'!$20:$173,'АИП 2016-2017(изм.в нояб.2015)'!#REF!,'АИП 2016-2017(изм.в нояб.2015)'!#REF!,'АИП 2016-2017(изм.в нояб.2015)'!#REF!,'АИП 2016-2017(изм.в нояб.2015)'!#REF!,'АИП 2016-2017(изм.в нояб.2015)'!$178:$179,'АИП 2016-2017(изм.в нояб.2015)'!#REF!,'АИП 2016-2017(изм.в нояб.2015)'!$180:$180,'АИП 2016-2017(изм.в нояб.2015)'!#REF!,'АИП 2016-2017(изм.в нояб.2015)'!$182:$185,'АИП 2016-2017(изм.в нояб.2015)'!$189:$189,'АИП 2016-2017(изм.в нояб.2015)'!$190:$193,'АИП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нояб.2015)'!$196:$199,'АИП 2016-2017(изм.в нояб.2015)'!#REF!,'АИП 2016-2017(изм.в нояб.2015)'!$205:$205,'АИП 2016-2017(изм.в нояб.2015)'!#REF!,'АИП 2016-2017(изм.в нояб.2015)'!#REF!,'АИП 2016-2017(изм.в нояб.2015)'!$207:$211,'АИП 2016-2017(изм.в нояб.2015)'!#REF!,'АИП 2016-2017(изм.в нояб.2015)'!#REF!,'АИП 2016-2017(изм.в нояб.2015)'!#REF!,'АИП 2016-2017(изм.в нояб.2015)'!#REF!,'АИП 2016-2017(изм.в нояб.2015)'!$214:$214,'АИП 2016-2017(изм.в нояб.2015)'!$218:$219,'АИП 2016-2017(изм.в нояб.2015)'!$221:$223,'АИП 2016-2017(изм.в нояб.2015)'!#REF!,'АИП 2016-2017(изм.в нояб.2015)'!$226:$227,'АИП 2016-2017(изм.в нояб.2015)'!#REF!,'АИП 2016-2017(изм.в нояб.2015)'!#REF!,'АИП 2016-2017(изм.в нояб.2015)'!#REF!,'АИП 2016-2017(изм.в нояб.2015)'!#REF!,'АИП 2016-2017(изм.в нояб.2015)'!#REF!,'АИП 2016-2017(изм.в нояб.2015)'!$232:$232,'АИП 2016-2017(изм.в нояб.2015)'!$234:$235,'АИП 2016-2017(изм.в нояб.2015)'!#REF!,'АИП 2016-2017(изм.в нояб.2015)'!$236:$239</definedName>
    <definedName name="Z_4A78704B_D7BE_497E_844E_3BAD0EE01EFD_.wvu.Rows" localSheetId="8" hidden="1">Л!$5:$28,Л!$30:$42,Л!$44:$45</definedName>
    <definedName name="Z_4A78704B_D7BE_497E_844E_3BAD0EE01EFD_.wvu.Rows" localSheetId="7" hidden="1">ПРИЛ1!$37:$42,ПРИЛ1!$116:$167,ПРИЛ1!$195:$196,ПРИЛ1!$210:$211,ПРИЛ1!$252:$313,ПРИЛ1!$450:$536</definedName>
    <definedName name="Z_4A78704B_D7BE_497E_844E_3BAD0EE01EFD_.wvu.Rows" localSheetId="6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2015 (изм.в ноябре 2015)'!$B$1:$B$54</definedName>
    <definedName name="Z_8AF5F92E_5DA7_47B4_A897_463A0ED1E567_.wvu.FilterData" localSheetId="5" hidden="1">'АИП 2016-2017(изм.в нояб.2015)'!$B$1:$B$245</definedName>
    <definedName name="_xlnm.Print_Titles" localSheetId="4">'АИП 2015 (изм.в ноябре 2015)'!$5:$7</definedName>
    <definedName name="_xlnm.Print_Titles" localSheetId="5">'АИП 2016-2017(изм.в нояб.2015)'!$6:$9</definedName>
    <definedName name="_xlnm.Print_Titles" localSheetId="0">ПР!#REF!</definedName>
    <definedName name="_xlnm.Print_Titles" localSheetId="2">ПРИЛ!$4:$4</definedName>
    <definedName name="_xlnm.Print_Titles" localSheetId="7">ПРИЛ1!$9:$9</definedName>
    <definedName name="_xlnm.Print_Titles" localSheetId="1">ПРИЛОЖЕНИЕ!$9:$9</definedName>
    <definedName name="_xlnm.Print_Area" localSheetId="4">'АИП 2015 (изм.в ноябре 2015)'!$A$1:$D$140</definedName>
    <definedName name="_xlnm.Print_Area" localSheetId="5">'АИП 2016-2017(изм.в нояб.2015)'!$A$1:$AH$388</definedName>
    <definedName name="_xlnm.Print_Area" localSheetId="7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AG387" i="5" l="1"/>
  <c r="AF387" i="5"/>
  <c r="AH387" i="5" s="1"/>
  <c r="AH386" i="5"/>
  <c r="AG383" i="5"/>
  <c r="AF383" i="5"/>
  <c r="AH383" i="5" s="1"/>
  <c r="AG380" i="5"/>
  <c r="AF380" i="5"/>
  <c r="AH380" i="5" s="1"/>
  <c r="AG379" i="5"/>
  <c r="AF379" i="5"/>
  <c r="AH379" i="5" s="1"/>
  <c r="AH376" i="5"/>
  <c r="AH375" i="5"/>
  <c r="AG374" i="5"/>
  <c r="AF374" i="5"/>
  <c r="AH374" i="5" s="1"/>
  <c r="AH373" i="5"/>
  <c r="AG372" i="5"/>
  <c r="AF372" i="5"/>
  <c r="AH372" i="5" s="1"/>
  <c r="AH371" i="5"/>
  <c r="AG370" i="5"/>
  <c r="AF370" i="5"/>
  <c r="AH370" i="5" s="1"/>
  <c r="AH369" i="5"/>
  <c r="AG368" i="5"/>
  <c r="AF368" i="5"/>
  <c r="AH368" i="5" s="1"/>
  <c r="AH367" i="5"/>
  <c r="AH366" i="5"/>
  <c r="AG365" i="5"/>
  <c r="AF365" i="5"/>
  <c r="AH365" i="5" s="1"/>
  <c r="AG364" i="5"/>
  <c r="AF364" i="5"/>
  <c r="AH364" i="5" s="1"/>
  <c r="AG363" i="5"/>
  <c r="AF363" i="5"/>
  <c r="AH363" i="5" s="1"/>
  <c r="AG362" i="5"/>
  <c r="AF362" i="5"/>
  <c r="AH362" i="5" s="1"/>
  <c r="AG361" i="5"/>
  <c r="AF361" i="5"/>
  <c r="AH360" i="5"/>
  <c r="AG359" i="5"/>
  <c r="AF359" i="5"/>
  <c r="AH359" i="5" s="1"/>
  <c r="AG358" i="5"/>
  <c r="AF358" i="5"/>
  <c r="AH358" i="5" s="1"/>
  <c r="AH357" i="5"/>
  <c r="AG356" i="5"/>
  <c r="AF356" i="5"/>
  <c r="AH356" i="5" s="1"/>
  <c r="AH355" i="5"/>
  <c r="AH354" i="5"/>
  <c r="AH353" i="5"/>
  <c r="AH352" i="5"/>
  <c r="AH351" i="5"/>
  <c r="AH350" i="5"/>
  <c r="AH349" i="5"/>
  <c r="AH348" i="5"/>
  <c r="AH347" i="5"/>
  <c r="AH346" i="5"/>
  <c r="AH345" i="5"/>
  <c r="AH344" i="5"/>
  <c r="AH343" i="5"/>
  <c r="AH342" i="5"/>
  <c r="AH341" i="5"/>
  <c r="AH340" i="5"/>
  <c r="AH339" i="5"/>
  <c r="AH338" i="5"/>
  <c r="AH337" i="5"/>
  <c r="AH336" i="5"/>
  <c r="AG334" i="5"/>
  <c r="AG335" i="5" s="1"/>
  <c r="AF334" i="5"/>
  <c r="AF335" i="5" s="1"/>
  <c r="AH335" i="5" s="1"/>
  <c r="AG333" i="5"/>
  <c r="AF333" i="5"/>
  <c r="AH333" i="5" s="1"/>
  <c r="AG332" i="5"/>
  <c r="AF332" i="5"/>
  <c r="AH332" i="5" s="1"/>
  <c r="AG331" i="5"/>
  <c r="AF331" i="5"/>
  <c r="AH331" i="5" s="1"/>
  <c r="AH330" i="5"/>
  <c r="AH329" i="5"/>
  <c r="AH328" i="5"/>
  <c r="AH327" i="5"/>
  <c r="AH326" i="5"/>
  <c r="AH325" i="5"/>
  <c r="AH324" i="5"/>
  <c r="AH323" i="5"/>
  <c r="AH322" i="5"/>
  <c r="AH321" i="5"/>
  <c r="AH320" i="5"/>
  <c r="AH319" i="5"/>
  <c r="AH318" i="5"/>
  <c r="AH317" i="5"/>
  <c r="AH316" i="5"/>
  <c r="AH315" i="5"/>
  <c r="AH314" i="5"/>
  <c r="AH313" i="5"/>
  <c r="AH312" i="5"/>
  <c r="AH311" i="5"/>
  <c r="AH310" i="5"/>
  <c r="AH309" i="5"/>
  <c r="AG308" i="5"/>
  <c r="AF308" i="5"/>
  <c r="AF307" i="5" s="1"/>
  <c r="AG307" i="5"/>
  <c r="AG306" i="5" s="1"/>
  <c r="AH305" i="5"/>
  <c r="AG304" i="5"/>
  <c r="AF304" i="5"/>
  <c r="AH304" i="5" s="1"/>
  <c r="AH303" i="5"/>
  <c r="AG302" i="5"/>
  <c r="AF302" i="5"/>
  <c r="AH302" i="5" s="1"/>
  <c r="AH301" i="5"/>
  <c r="AH300" i="5"/>
  <c r="AG299" i="5"/>
  <c r="AF299" i="5"/>
  <c r="AH299" i="5" s="1"/>
  <c r="AH298" i="5"/>
  <c r="AG297" i="5"/>
  <c r="AF297" i="5"/>
  <c r="AH297" i="5" s="1"/>
  <c r="AH296" i="5"/>
  <c r="AH295" i="5"/>
  <c r="AH294" i="5"/>
  <c r="AG293" i="5"/>
  <c r="AF293" i="5"/>
  <c r="AH293" i="5" s="1"/>
  <c r="AH292" i="5"/>
  <c r="AH291" i="5"/>
  <c r="AG290" i="5"/>
  <c r="AF290" i="5"/>
  <c r="AH290" i="5" s="1"/>
  <c r="AH289" i="5"/>
  <c r="AH288" i="5"/>
  <c r="AG287" i="5"/>
  <c r="AF287" i="5"/>
  <c r="AH287" i="5" s="1"/>
  <c r="AH286" i="5"/>
  <c r="AH285" i="5"/>
  <c r="AG284" i="5"/>
  <c r="AF284" i="5"/>
  <c r="AH284" i="5" s="1"/>
  <c r="AH283" i="5"/>
  <c r="AH282" i="5"/>
  <c r="AH281" i="5"/>
  <c r="AH280" i="5"/>
  <c r="AH279" i="5"/>
  <c r="AG278" i="5"/>
  <c r="AF278" i="5"/>
  <c r="AH278" i="5" s="1"/>
  <c r="AH277" i="5"/>
  <c r="AH276" i="5"/>
  <c r="AG275" i="5"/>
  <c r="AF275" i="5"/>
  <c r="AH275" i="5" s="1"/>
  <c r="AH274" i="5"/>
  <c r="AH273" i="5"/>
  <c r="AH272" i="5"/>
  <c r="AH271" i="5"/>
  <c r="AG270" i="5"/>
  <c r="AF270" i="5"/>
  <c r="AH270" i="5" s="1"/>
  <c r="AH269" i="5"/>
  <c r="AG268" i="5"/>
  <c r="AF268" i="5"/>
  <c r="AH268" i="5" s="1"/>
  <c r="AH267" i="5"/>
  <c r="AG266" i="5"/>
  <c r="AF266" i="5"/>
  <c r="AH266" i="5" s="1"/>
  <c r="AH265" i="5"/>
  <c r="AH264" i="5"/>
  <c r="AG263" i="5"/>
  <c r="AF263" i="5"/>
  <c r="AH263" i="5" s="1"/>
  <c r="AH262" i="5"/>
  <c r="AG261" i="5"/>
  <c r="AF261" i="5"/>
  <c r="AH261" i="5" s="1"/>
  <c r="AH260" i="5"/>
  <c r="AH259" i="5"/>
  <c r="AG258" i="5"/>
  <c r="AF258" i="5"/>
  <c r="AH258" i="5" s="1"/>
  <c r="AH257" i="5"/>
  <c r="AH256" i="5"/>
  <c r="AH255" i="5"/>
  <c r="AG254" i="5"/>
  <c r="AF254" i="5"/>
  <c r="AH254" i="5" s="1"/>
  <c r="AH253" i="5"/>
  <c r="AG252" i="5"/>
  <c r="AF252" i="5"/>
  <c r="AH252" i="5" s="1"/>
  <c r="AH251" i="5"/>
  <c r="AG250" i="5"/>
  <c r="AF250" i="5"/>
  <c r="AF249" i="5" s="1"/>
  <c r="AG249" i="5"/>
  <c r="AG248" i="5" s="1"/>
  <c r="AG247" i="5" s="1"/>
  <c r="AH246" i="5"/>
  <c r="AH245" i="5"/>
  <c r="AH244" i="5"/>
  <c r="AH243" i="5"/>
  <c r="AG242" i="5"/>
  <c r="AF242" i="5"/>
  <c r="AH242" i="5" s="1"/>
  <c r="AH241" i="5"/>
  <c r="AG240" i="5"/>
  <c r="AF240" i="5"/>
  <c r="AH240" i="5" s="1"/>
  <c r="AH239" i="5"/>
  <c r="AH238" i="5"/>
  <c r="AH237" i="5"/>
  <c r="AH236" i="5"/>
  <c r="AH235" i="5"/>
  <c r="AG234" i="5"/>
  <c r="AF234" i="5"/>
  <c r="AH234" i="5" s="1"/>
  <c r="AH233" i="5"/>
  <c r="AG232" i="5"/>
  <c r="AF232" i="5"/>
  <c r="AH232" i="5" s="1"/>
  <c r="AH231" i="5"/>
  <c r="AH230" i="5"/>
  <c r="AG229" i="5"/>
  <c r="AF229" i="5"/>
  <c r="AH229" i="5" s="1"/>
  <c r="AH228" i="5"/>
  <c r="AH227" i="5"/>
  <c r="AG226" i="5"/>
  <c r="AF226" i="5"/>
  <c r="AH226" i="5" s="1"/>
  <c r="AH225" i="5"/>
  <c r="AH224" i="5"/>
  <c r="AH223" i="5"/>
  <c r="AG222" i="5"/>
  <c r="AF222" i="5"/>
  <c r="AH222" i="5" s="1"/>
  <c r="AH221" i="5"/>
  <c r="AH220" i="5"/>
  <c r="AH219" i="5"/>
  <c r="AG218" i="5"/>
  <c r="AF218" i="5"/>
  <c r="AH218" i="5" s="1"/>
  <c r="AH217" i="5"/>
  <c r="AH216" i="5"/>
  <c r="AH215" i="5"/>
  <c r="AH214" i="5"/>
  <c r="AH213" i="5"/>
  <c r="AH212" i="5"/>
  <c r="AG211" i="5"/>
  <c r="AF211" i="5"/>
  <c r="AH211" i="5" s="1"/>
  <c r="AH210" i="5"/>
  <c r="AG209" i="5"/>
  <c r="AF209" i="5"/>
  <c r="AH209" i="5" s="1"/>
  <c r="AH208" i="5"/>
  <c r="AG207" i="5"/>
  <c r="AF207" i="5"/>
  <c r="AH207" i="5" s="1"/>
  <c r="AH206" i="5"/>
  <c r="AH205" i="5"/>
  <c r="AH204" i="5"/>
  <c r="AG203" i="5"/>
  <c r="AF203" i="5"/>
  <c r="AH203" i="5" s="1"/>
  <c r="AH202" i="5"/>
  <c r="AH201" i="5"/>
  <c r="AG200" i="5"/>
  <c r="AF200" i="5"/>
  <c r="AH200" i="5" s="1"/>
  <c r="AH199" i="5"/>
  <c r="AH198" i="5"/>
  <c r="AH197" i="5"/>
  <c r="AG196" i="5"/>
  <c r="AF196" i="5"/>
  <c r="AH196" i="5" s="1"/>
  <c r="AH195" i="5"/>
  <c r="AH194" i="5"/>
  <c r="AH193" i="5"/>
  <c r="AH192" i="5"/>
  <c r="AH191" i="5"/>
  <c r="AH190" i="5"/>
  <c r="AG189" i="5"/>
  <c r="AF189" i="5"/>
  <c r="AH189" i="5" s="1"/>
  <c r="AH188" i="5"/>
  <c r="AH187" i="5"/>
  <c r="AG186" i="5"/>
  <c r="AF186" i="5"/>
  <c r="AH186" i="5" s="1"/>
  <c r="AH185" i="5"/>
  <c r="AH184" i="5"/>
  <c r="AH183" i="5"/>
  <c r="AH182" i="5"/>
  <c r="AG181" i="5"/>
  <c r="AF181" i="5"/>
  <c r="AH181" i="5" s="1"/>
  <c r="AH180" i="5"/>
  <c r="AH179" i="5"/>
  <c r="AH178" i="5"/>
  <c r="AG177" i="5"/>
  <c r="AF177" i="5"/>
  <c r="AH177" i="5" s="1"/>
  <c r="AG175" i="5"/>
  <c r="AG176" i="5" s="1"/>
  <c r="AF175" i="5"/>
  <c r="AH175" i="5" s="1"/>
  <c r="AF174" i="5"/>
  <c r="AH174" i="5" s="1"/>
  <c r="AF173" i="5"/>
  <c r="AH173" i="5" s="1"/>
  <c r="AH171" i="5"/>
  <c r="AG170" i="5"/>
  <c r="AF170" i="5"/>
  <c r="AH170" i="5" s="1"/>
  <c r="AG169" i="5"/>
  <c r="AF169" i="5"/>
  <c r="AH169" i="5" s="1"/>
  <c r="AH168" i="5"/>
  <c r="AG167" i="5"/>
  <c r="AF167" i="5"/>
  <c r="AH167" i="5" s="1"/>
  <c r="AG166" i="5"/>
  <c r="AF166" i="5"/>
  <c r="AH166" i="5" s="1"/>
  <c r="AG165" i="5"/>
  <c r="AF165" i="5"/>
  <c r="AG164" i="5"/>
  <c r="AF164" i="5"/>
  <c r="AH164" i="5" s="1"/>
  <c r="AH163" i="5"/>
  <c r="AH162" i="5"/>
  <c r="AG161" i="5"/>
  <c r="AF161" i="5"/>
  <c r="AH161" i="5" s="1"/>
  <c r="AG160" i="5"/>
  <c r="AF160" i="5"/>
  <c r="AH160" i="5" s="1"/>
  <c r="AG159" i="5"/>
  <c r="AF159" i="5"/>
  <c r="AH159" i="5" s="1"/>
  <c r="AH158" i="5"/>
  <c r="AH157" i="5"/>
  <c r="AG156" i="5"/>
  <c r="AF156" i="5"/>
  <c r="AH156" i="5" s="1"/>
  <c r="AG155" i="5"/>
  <c r="AF155" i="5"/>
  <c r="AH155" i="5" s="1"/>
  <c r="AH154" i="5"/>
  <c r="AH153" i="5"/>
  <c r="AG152" i="5"/>
  <c r="AF152" i="5"/>
  <c r="AH152" i="5" s="1"/>
  <c r="AG151" i="5"/>
  <c r="AF151" i="5"/>
  <c r="AH151" i="5" s="1"/>
  <c r="AG150" i="5"/>
  <c r="AF150" i="5"/>
  <c r="AH150" i="5" s="1"/>
  <c r="AG149" i="5"/>
  <c r="AF149" i="5"/>
  <c r="AH149" i="5" s="1"/>
  <c r="AG148" i="5"/>
  <c r="AF148" i="5"/>
  <c r="AH148" i="5" s="1"/>
  <c r="AG147" i="5"/>
  <c r="AF147" i="5"/>
  <c r="AH147" i="5" s="1"/>
  <c r="AG146" i="5"/>
  <c r="AF146" i="5"/>
  <c r="AH146" i="5" s="1"/>
  <c r="AH145" i="5"/>
  <c r="AH144" i="5"/>
  <c r="AH143" i="5"/>
  <c r="AG142" i="5"/>
  <c r="AF142" i="5"/>
  <c r="AH142" i="5" s="1"/>
  <c r="AG141" i="5"/>
  <c r="AF141" i="5"/>
  <c r="AH141" i="5" s="1"/>
  <c r="AH140" i="5"/>
  <c r="AH139" i="5"/>
  <c r="AH138" i="5"/>
  <c r="AG137" i="5"/>
  <c r="AF137" i="5"/>
  <c r="AH137" i="5" s="1"/>
  <c r="AG136" i="5"/>
  <c r="AG135" i="5" s="1"/>
  <c r="AF136" i="5"/>
  <c r="AH136" i="5" s="1"/>
  <c r="AF135" i="5"/>
  <c r="AH135" i="5" s="1"/>
  <c r="AH134" i="5"/>
  <c r="AH133" i="5"/>
  <c r="AH132" i="5"/>
  <c r="AG131" i="5"/>
  <c r="AF131" i="5"/>
  <c r="AH131" i="5" s="1"/>
  <c r="AH130" i="5"/>
  <c r="AH129" i="5"/>
  <c r="AG128" i="5"/>
  <c r="AF128" i="5"/>
  <c r="AH128" i="5" s="1"/>
  <c r="AG127" i="5"/>
  <c r="AF127" i="5"/>
  <c r="AH127" i="5" s="1"/>
  <c r="AG126" i="5"/>
  <c r="AF126" i="5"/>
  <c r="AH126" i="5" s="1"/>
  <c r="AH125" i="5"/>
  <c r="AH124" i="5"/>
  <c r="AG123" i="5"/>
  <c r="AF123" i="5"/>
  <c r="AH123" i="5" s="1"/>
  <c r="AG122" i="5"/>
  <c r="AF122" i="5"/>
  <c r="AH122" i="5" s="1"/>
  <c r="AH121" i="5"/>
  <c r="AG120" i="5"/>
  <c r="AF120" i="5"/>
  <c r="AH120" i="5" s="1"/>
  <c r="AH119" i="5"/>
  <c r="AG118" i="5"/>
  <c r="AF118" i="5"/>
  <c r="AH118" i="5" s="1"/>
  <c r="AG117" i="5"/>
  <c r="AF117" i="5"/>
  <c r="AH117" i="5" s="1"/>
  <c r="AG116" i="5"/>
  <c r="AF116" i="5"/>
  <c r="AH116" i="5" s="1"/>
  <c r="AG115" i="5"/>
  <c r="AF115" i="5"/>
  <c r="AH115" i="5" s="1"/>
  <c r="AH114" i="5"/>
  <c r="AG113" i="5"/>
  <c r="AF113" i="5"/>
  <c r="AH113" i="5" s="1"/>
  <c r="AG112" i="5"/>
  <c r="AF112" i="5"/>
  <c r="AH112" i="5" s="1"/>
  <c r="AG111" i="5"/>
  <c r="AF111" i="5"/>
  <c r="AH111" i="5" s="1"/>
  <c r="AG110" i="5"/>
  <c r="AF110" i="5"/>
  <c r="AH110" i="5" s="1"/>
  <c r="AH109" i="5"/>
  <c r="AG108" i="5"/>
  <c r="AG107" i="5" s="1"/>
  <c r="AG106" i="5" s="1"/>
  <c r="AG105" i="5" s="1"/>
  <c r="AG104" i="5" s="1"/>
  <c r="AF108" i="5"/>
  <c r="AH108" i="5" s="1"/>
  <c r="AF107" i="5"/>
  <c r="AF106" i="5" s="1"/>
  <c r="AH103" i="5"/>
  <c r="AG102" i="5"/>
  <c r="AG385" i="5" s="1"/>
  <c r="AG384" i="5" s="1"/>
  <c r="AF102" i="5"/>
  <c r="AH101" i="5"/>
  <c r="AH100" i="5"/>
  <c r="AH99" i="5"/>
  <c r="AH98" i="5"/>
  <c r="AG97" i="5"/>
  <c r="AF97" i="5"/>
  <c r="AF96" i="5" s="1"/>
  <c r="AH96" i="5" s="1"/>
  <c r="AG96" i="5"/>
  <c r="AH95" i="5"/>
  <c r="AG94" i="5"/>
  <c r="AG93" i="5" s="1"/>
  <c r="AF94" i="5"/>
  <c r="AH94" i="5" s="1"/>
  <c r="AF93" i="5"/>
  <c r="AH93" i="5" s="1"/>
  <c r="AH92" i="5"/>
  <c r="AH91" i="5"/>
  <c r="AG90" i="5"/>
  <c r="AF90" i="5"/>
  <c r="AH90" i="5" s="1"/>
  <c r="AH89" i="5"/>
  <c r="AH88" i="5"/>
  <c r="AG87" i="5"/>
  <c r="AF87" i="5"/>
  <c r="AH87" i="5" s="1"/>
  <c r="AG86" i="5"/>
  <c r="AF86" i="5"/>
  <c r="AH86" i="5" s="1"/>
  <c r="AH85" i="5"/>
  <c r="AH84" i="5"/>
  <c r="AG83" i="5"/>
  <c r="AF83" i="5"/>
  <c r="AH83" i="5" s="1"/>
  <c r="AH82" i="5"/>
  <c r="AH81" i="5"/>
  <c r="AG80" i="5"/>
  <c r="AF80" i="5"/>
  <c r="AH80" i="5" s="1"/>
  <c r="AH79" i="5"/>
  <c r="AH78" i="5"/>
  <c r="AG77" i="5"/>
  <c r="AF77" i="5"/>
  <c r="AH77" i="5" s="1"/>
  <c r="AH76" i="5"/>
  <c r="AH75" i="5"/>
  <c r="AG74" i="5"/>
  <c r="AF74" i="5"/>
  <c r="AH74" i="5" s="1"/>
  <c r="AH73" i="5"/>
  <c r="AH72" i="5"/>
  <c r="AG71" i="5"/>
  <c r="AF71" i="5"/>
  <c r="AH71" i="5" s="1"/>
  <c r="AH70" i="5"/>
  <c r="AH69" i="5"/>
  <c r="AG68" i="5"/>
  <c r="AF68" i="5"/>
  <c r="AH68" i="5" s="1"/>
  <c r="AH67" i="5"/>
  <c r="AH66" i="5"/>
  <c r="AG65" i="5"/>
  <c r="AG64" i="5" s="1"/>
  <c r="AG63" i="5" s="1"/>
  <c r="AG62" i="5" s="1"/>
  <c r="AF65" i="5"/>
  <c r="AH65" i="5" s="1"/>
  <c r="AF64" i="5"/>
  <c r="AF63" i="5" s="1"/>
  <c r="AH61" i="5"/>
  <c r="AG60" i="5"/>
  <c r="AG382" i="5" s="1"/>
  <c r="AF60" i="5"/>
  <c r="AF382" i="5" s="1"/>
  <c r="AH59" i="5"/>
  <c r="AH58" i="5"/>
  <c r="AG57" i="5"/>
  <c r="AF57" i="5"/>
  <c r="AH57" i="5" s="1"/>
  <c r="AH56" i="5"/>
  <c r="AH55" i="5"/>
  <c r="AG54" i="5"/>
  <c r="AF54" i="5"/>
  <c r="AH54" i="5" s="1"/>
  <c r="AH53" i="5"/>
  <c r="AH52" i="5"/>
  <c r="AG51" i="5"/>
  <c r="AF51" i="5"/>
  <c r="AH51" i="5" s="1"/>
  <c r="AH50" i="5"/>
  <c r="AH49" i="5"/>
  <c r="AG48" i="5"/>
  <c r="AF48" i="5"/>
  <c r="AH48" i="5" s="1"/>
  <c r="AH47" i="5"/>
  <c r="AH46" i="5"/>
  <c r="AG45" i="5"/>
  <c r="AF45" i="5"/>
  <c r="AH45" i="5" s="1"/>
  <c r="AH44" i="5"/>
  <c r="AH43" i="5"/>
  <c r="AG42" i="5"/>
  <c r="AF42" i="5"/>
  <c r="AH42" i="5" s="1"/>
  <c r="AH41" i="5"/>
  <c r="AH40" i="5"/>
  <c r="AG39" i="5"/>
  <c r="AF39" i="5"/>
  <c r="AH39" i="5" s="1"/>
  <c r="AH38" i="5"/>
  <c r="AH37" i="5"/>
  <c r="AG36" i="5"/>
  <c r="AF36" i="5"/>
  <c r="AH36" i="5" s="1"/>
  <c r="AH35" i="5"/>
  <c r="AH34" i="5"/>
  <c r="AG33" i="5"/>
  <c r="AF33" i="5"/>
  <c r="AH33" i="5" s="1"/>
  <c r="AH32" i="5"/>
  <c r="AG31" i="5"/>
  <c r="AF31" i="5"/>
  <c r="AH31" i="5" s="1"/>
  <c r="AG30" i="5"/>
  <c r="AF30" i="5"/>
  <c r="AF29" i="5" s="1"/>
  <c r="AG29" i="5"/>
  <c r="AG28" i="5" s="1"/>
  <c r="AG27" i="5" s="1"/>
  <c r="AG26" i="5" s="1"/>
  <c r="AH25" i="5"/>
  <c r="AH24" i="5"/>
  <c r="AG23" i="5"/>
  <c r="AG22" i="5" s="1"/>
  <c r="AG21" i="5" s="1"/>
  <c r="AF23" i="5"/>
  <c r="AH23" i="5" s="1"/>
  <c r="AF22" i="5"/>
  <c r="AF21" i="5" s="1"/>
  <c r="AH21" i="5" s="1"/>
  <c r="AH20" i="5"/>
  <c r="AH19" i="5"/>
  <c r="AG18" i="5"/>
  <c r="AF18" i="5"/>
  <c r="AH18" i="5" s="1"/>
  <c r="AH17" i="5"/>
  <c r="AH16" i="5"/>
  <c r="AG15" i="5"/>
  <c r="AG12" i="5" s="1"/>
  <c r="AG11" i="5" s="1"/>
  <c r="AG10" i="5" s="1"/>
  <c r="AF15" i="5"/>
  <c r="AH15" i="5" s="1"/>
  <c r="AH14" i="5"/>
  <c r="AH13" i="5"/>
  <c r="AF12" i="5"/>
  <c r="AF11" i="5" s="1"/>
  <c r="Q387" i="5"/>
  <c r="P387" i="5"/>
  <c r="R387" i="5" s="1"/>
  <c r="R386" i="5"/>
  <c r="Q383" i="5"/>
  <c r="P383" i="5"/>
  <c r="R383" i="5" s="1"/>
  <c r="Q380" i="5"/>
  <c r="P380" i="5"/>
  <c r="R380" i="5" s="1"/>
  <c r="Q379" i="5"/>
  <c r="P379" i="5"/>
  <c r="R379" i="5" s="1"/>
  <c r="R376" i="5"/>
  <c r="R375" i="5"/>
  <c r="Q374" i="5"/>
  <c r="P374" i="5"/>
  <c r="R374" i="5" s="1"/>
  <c r="R373" i="5"/>
  <c r="Q372" i="5"/>
  <c r="P372" i="5"/>
  <c r="R372" i="5" s="1"/>
  <c r="R371" i="5"/>
  <c r="Q370" i="5"/>
  <c r="P370" i="5"/>
  <c r="R370" i="5" s="1"/>
  <c r="R369" i="5"/>
  <c r="Q368" i="5"/>
  <c r="P368" i="5"/>
  <c r="R368" i="5" s="1"/>
  <c r="R367" i="5"/>
  <c r="R366" i="5"/>
  <c r="Q365" i="5"/>
  <c r="P365" i="5"/>
  <c r="R365" i="5" s="1"/>
  <c r="Q364" i="5"/>
  <c r="P364" i="5"/>
  <c r="R364" i="5" s="1"/>
  <c r="Q363" i="5"/>
  <c r="P363" i="5"/>
  <c r="R363" i="5" s="1"/>
  <c r="Q362" i="5"/>
  <c r="P362" i="5"/>
  <c r="R362" i="5" s="1"/>
  <c r="Q361" i="5"/>
  <c r="P361" i="5"/>
  <c r="R360" i="5"/>
  <c r="Q359" i="5"/>
  <c r="P359" i="5"/>
  <c r="R359" i="5" s="1"/>
  <c r="Q358" i="5"/>
  <c r="P358" i="5"/>
  <c r="R358" i="5" s="1"/>
  <c r="R357" i="5"/>
  <c r="Q356" i="5"/>
  <c r="P356" i="5"/>
  <c r="R356" i="5" s="1"/>
  <c r="R355" i="5"/>
  <c r="R354" i="5"/>
  <c r="R353" i="5"/>
  <c r="R352" i="5"/>
  <c r="R351" i="5"/>
  <c r="R350" i="5"/>
  <c r="R349" i="5"/>
  <c r="R348" i="5"/>
  <c r="R347" i="5"/>
  <c r="R346" i="5"/>
  <c r="R345" i="5"/>
  <c r="R344" i="5"/>
  <c r="R343" i="5"/>
  <c r="R342" i="5"/>
  <c r="R341" i="5"/>
  <c r="R340" i="5"/>
  <c r="R339" i="5"/>
  <c r="R338" i="5"/>
  <c r="R337" i="5"/>
  <c r="R336" i="5"/>
  <c r="Q334" i="5"/>
  <c r="Q335" i="5" s="1"/>
  <c r="P334" i="5"/>
  <c r="P335" i="5" s="1"/>
  <c r="R335" i="5" s="1"/>
  <c r="Q333" i="5"/>
  <c r="P333" i="5"/>
  <c r="R333" i="5" s="1"/>
  <c r="Q332" i="5"/>
  <c r="P332" i="5"/>
  <c r="R332" i="5" s="1"/>
  <c r="Q331" i="5"/>
  <c r="P331" i="5"/>
  <c r="R331" i="5" s="1"/>
  <c r="R330" i="5"/>
  <c r="R329" i="5"/>
  <c r="R328" i="5"/>
  <c r="R327" i="5"/>
  <c r="R326" i="5"/>
  <c r="R325" i="5"/>
  <c r="R324" i="5"/>
  <c r="R323" i="5"/>
  <c r="R322" i="5"/>
  <c r="R321" i="5"/>
  <c r="R320" i="5"/>
  <c r="R319" i="5"/>
  <c r="R318" i="5"/>
  <c r="R317" i="5"/>
  <c r="R316" i="5"/>
  <c r="R315" i="5"/>
  <c r="R314" i="5"/>
  <c r="R313" i="5"/>
  <c r="R312" i="5"/>
  <c r="R311" i="5"/>
  <c r="R310" i="5"/>
  <c r="R309" i="5"/>
  <c r="Q308" i="5"/>
  <c r="P308" i="5"/>
  <c r="R308" i="5" s="1"/>
  <c r="Q307" i="5"/>
  <c r="P307" i="5"/>
  <c r="R307" i="5" s="1"/>
  <c r="Q306" i="5"/>
  <c r="P306" i="5"/>
  <c r="R306" i="5" s="1"/>
  <c r="R305" i="5"/>
  <c r="Q304" i="5"/>
  <c r="P304" i="5"/>
  <c r="R304" i="5" s="1"/>
  <c r="R303" i="5"/>
  <c r="Q302" i="5"/>
  <c r="P302" i="5"/>
  <c r="R302" i="5" s="1"/>
  <c r="R301" i="5"/>
  <c r="R300" i="5"/>
  <c r="Q299" i="5"/>
  <c r="P299" i="5"/>
  <c r="R299" i="5" s="1"/>
  <c r="R298" i="5"/>
  <c r="Q297" i="5"/>
  <c r="P297" i="5"/>
  <c r="R297" i="5" s="1"/>
  <c r="R296" i="5"/>
  <c r="R295" i="5"/>
  <c r="R294" i="5"/>
  <c r="Q293" i="5"/>
  <c r="P293" i="5"/>
  <c r="R293" i="5" s="1"/>
  <c r="R292" i="5"/>
  <c r="R291" i="5"/>
  <c r="Q290" i="5"/>
  <c r="P290" i="5"/>
  <c r="R290" i="5" s="1"/>
  <c r="R289" i="5"/>
  <c r="R288" i="5"/>
  <c r="Q287" i="5"/>
  <c r="P287" i="5"/>
  <c r="R287" i="5" s="1"/>
  <c r="R286" i="5"/>
  <c r="R285" i="5"/>
  <c r="Q284" i="5"/>
  <c r="P284" i="5"/>
  <c r="R284" i="5" s="1"/>
  <c r="R283" i="5"/>
  <c r="R282" i="5"/>
  <c r="R281" i="5"/>
  <c r="R280" i="5"/>
  <c r="R279" i="5"/>
  <c r="Q278" i="5"/>
  <c r="P278" i="5"/>
  <c r="R278" i="5" s="1"/>
  <c r="R277" i="5"/>
  <c r="R276" i="5"/>
  <c r="Q275" i="5"/>
  <c r="P275" i="5"/>
  <c r="R275" i="5" s="1"/>
  <c r="R274" i="5"/>
  <c r="R273" i="5"/>
  <c r="R272" i="5"/>
  <c r="R271" i="5"/>
  <c r="Q270" i="5"/>
  <c r="P270" i="5"/>
  <c r="R270" i="5" s="1"/>
  <c r="R269" i="5"/>
  <c r="Q268" i="5"/>
  <c r="P268" i="5"/>
  <c r="R268" i="5" s="1"/>
  <c r="R267" i="5"/>
  <c r="Q266" i="5"/>
  <c r="P266" i="5"/>
  <c r="R266" i="5" s="1"/>
  <c r="R265" i="5"/>
  <c r="R264" i="5"/>
  <c r="Q263" i="5"/>
  <c r="P263" i="5"/>
  <c r="R263" i="5" s="1"/>
  <c r="R262" i="5"/>
  <c r="Q261" i="5"/>
  <c r="P261" i="5"/>
  <c r="R261" i="5" s="1"/>
  <c r="R260" i="5"/>
  <c r="R259" i="5"/>
  <c r="Q258" i="5"/>
  <c r="P258" i="5"/>
  <c r="R258" i="5" s="1"/>
  <c r="R257" i="5"/>
  <c r="R256" i="5"/>
  <c r="R255" i="5"/>
  <c r="Q254" i="5"/>
  <c r="P254" i="5"/>
  <c r="R254" i="5" s="1"/>
  <c r="R253" i="5"/>
  <c r="Q252" i="5"/>
  <c r="P252" i="5"/>
  <c r="R252" i="5" s="1"/>
  <c r="R251" i="5"/>
  <c r="Q250" i="5"/>
  <c r="P250" i="5"/>
  <c r="R250" i="5" s="1"/>
  <c r="Q249" i="5"/>
  <c r="P249" i="5"/>
  <c r="R249" i="5" s="1"/>
  <c r="Q248" i="5"/>
  <c r="P248" i="5"/>
  <c r="R248" i="5" s="1"/>
  <c r="Q247" i="5"/>
  <c r="P247" i="5"/>
  <c r="R247" i="5" s="1"/>
  <c r="R246" i="5"/>
  <c r="R245" i="5"/>
  <c r="R244" i="5"/>
  <c r="R243" i="5"/>
  <c r="Q242" i="5"/>
  <c r="P242" i="5"/>
  <c r="R242" i="5" s="1"/>
  <c r="R241" i="5"/>
  <c r="Q240" i="5"/>
  <c r="P240" i="5"/>
  <c r="R240" i="5" s="1"/>
  <c r="R239" i="5"/>
  <c r="R238" i="5"/>
  <c r="R237" i="5"/>
  <c r="R236" i="5"/>
  <c r="R235" i="5"/>
  <c r="Q234" i="5"/>
  <c r="P234" i="5"/>
  <c r="R234" i="5" s="1"/>
  <c r="R233" i="5"/>
  <c r="Q232" i="5"/>
  <c r="P232" i="5"/>
  <c r="R232" i="5" s="1"/>
  <c r="R231" i="5"/>
  <c r="R230" i="5"/>
  <c r="Q229" i="5"/>
  <c r="P229" i="5"/>
  <c r="R229" i="5" s="1"/>
  <c r="R228" i="5"/>
  <c r="R227" i="5"/>
  <c r="Q226" i="5"/>
  <c r="P226" i="5"/>
  <c r="R226" i="5" s="1"/>
  <c r="R225" i="5"/>
  <c r="R224" i="5"/>
  <c r="R223" i="5"/>
  <c r="Q222" i="5"/>
  <c r="P222" i="5"/>
  <c r="R222" i="5" s="1"/>
  <c r="R221" i="5"/>
  <c r="R220" i="5"/>
  <c r="R219" i="5"/>
  <c r="Q218" i="5"/>
  <c r="P218" i="5"/>
  <c r="R218" i="5" s="1"/>
  <c r="R217" i="5"/>
  <c r="R216" i="5"/>
  <c r="R215" i="5"/>
  <c r="R214" i="5"/>
  <c r="R213" i="5"/>
  <c r="R212" i="5"/>
  <c r="Q211" i="5"/>
  <c r="P211" i="5"/>
  <c r="R211" i="5" s="1"/>
  <c r="R210" i="5"/>
  <c r="Q209" i="5"/>
  <c r="P209" i="5"/>
  <c r="R209" i="5" s="1"/>
  <c r="R208" i="5"/>
  <c r="Q207" i="5"/>
  <c r="P207" i="5"/>
  <c r="R207" i="5" s="1"/>
  <c r="R206" i="5"/>
  <c r="R205" i="5"/>
  <c r="R204" i="5"/>
  <c r="Q203" i="5"/>
  <c r="P203" i="5"/>
  <c r="R203" i="5" s="1"/>
  <c r="R202" i="5"/>
  <c r="R201" i="5"/>
  <c r="Q200" i="5"/>
  <c r="P200" i="5"/>
  <c r="R200" i="5" s="1"/>
  <c r="R199" i="5"/>
  <c r="R198" i="5"/>
  <c r="R197" i="5"/>
  <c r="Q196" i="5"/>
  <c r="P196" i="5"/>
  <c r="R196" i="5" s="1"/>
  <c r="R195" i="5"/>
  <c r="R194" i="5"/>
  <c r="R193" i="5"/>
  <c r="R192" i="5"/>
  <c r="R191" i="5"/>
  <c r="R190" i="5"/>
  <c r="Q189" i="5"/>
  <c r="P189" i="5"/>
  <c r="R189" i="5" s="1"/>
  <c r="R188" i="5"/>
  <c r="R187" i="5"/>
  <c r="Q186" i="5"/>
  <c r="P186" i="5"/>
  <c r="R186" i="5" s="1"/>
  <c r="R185" i="5"/>
  <c r="R184" i="5"/>
  <c r="R183" i="5"/>
  <c r="R182" i="5"/>
  <c r="Q181" i="5"/>
  <c r="P181" i="5"/>
  <c r="R181" i="5" s="1"/>
  <c r="R180" i="5"/>
  <c r="R179" i="5"/>
  <c r="R178" i="5"/>
  <c r="Q177" i="5"/>
  <c r="P177" i="5"/>
  <c r="R177" i="5" s="1"/>
  <c r="Q175" i="5"/>
  <c r="Q176" i="5" s="1"/>
  <c r="P175" i="5"/>
  <c r="R175" i="5" s="1"/>
  <c r="Q174" i="5"/>
  <c r="P174" i="5"/>
  <c r="R174" i="5" s="1"/>
  <c r="Q173" i="5"/>
  <c r="P173" i="5"/>
  <c r="R173" i="5" s="1"/>
  <c r="Q172" i="5"/>
  <c r="P172" i="5"/>
  <c r="R172" i="5" s="1"/>
  <c r="R171" i="5"/>
  <c r="Q170" i="5"/>
  <c r="P170" i="5"/>
  <c r="R170" i="5" s="1"/>
  <c r="Q169" i="5"/>
  <c r="P169" i="5"/>
  <c r="R169" i="5" s="1"/>
  <c r="R168" i="5"/>
  <c r="Q167" i="5"/>
  <c r="P167" i="5"/>
  <c r="R167" i="5" s="1"/>
  <c r="Q166" i="5"/>
  <c r="P166" i="5"/>
  <c r="R166" i="5" s="1"/>
  <c r="Q165" i="5"/>
  <c r="P165" i="5"/>
  <c r="R165" i="5" s="1"/>
  <c r="Q164" i="5"/>
  <c r="P164" i="5"/>
  <c r="R164" i="5" s="1"/>
  <c r="R163" i="5"/>
  <c r="Q162" i="5"/>
  <c r="P162" i="5"/>
  <c r="R162" i="5" s="1"/>
  <c r="Q161" i="5"/>
  <c r="P161" i="5"/>
  <c r="R161" i="5" s="1"/>
  <c r="Q160" i="5"/>
  <c r="P160" i="5"/>
  <c r="R160" i="5" s="1"/>
  <c r="Q159" i="5"/>
  <c r="P159" i="5"/>
  <c r="R159" i="5" s="1"/>
  <c r="R158" i="5"/>
  <c r="R157" i="5"/>
  <c r="Q156" i="5"/>
  <c r="P156" i="5"/>
  <c r="R156" i="5" s="1"/>
  <c r="Q155" i="5"/>
  <c r="P155" i="5"/>
  <c r="R155" i="5" s="1"/>
  <c r="R154" i="5"/>
  <c r="R153" i="5"/>
  <c r="Q152" i="5"/>
  <c r="P152" i="5"/>
  <c r="P151" i="5" s="1"/>
  <c r="R151" i="5" s="1"/>
  <c r="Q151" i="5"/>
  <c r="Q150" i="5"/>
  <c r="P150" i="5"/>
  <c r="R150" i="5" s="1"/>
  <c r="Q149" i="5"/>
  <c r="Q148" i="5" s="1"/>
  <c r="Q147" i="5" s="1"/>
  <c r="Q146" i="5" s="1"/>
  <c r="P149" i="5"/>
  <c r="R149" i="5" s="1"/>
  <c r="P148" i="5"/>
  <c r="P147" i="5" s="1"/>
  <c r="R145" i="5"/>
  <c r="R144" i="5"/>
  <c r="R143" i="5"/>
  <c r="Q142" i="5"/>
  <c r="P142" i="5"/>
  <c r="R142" i="5" s="1"/>
  <c r="Q141" i="5"/>
  <c r="P141" i="5"/>
  <c r="R141" i="5" s="1"/>
  <c r="R140" i="5"/>
  <c r="R139" i="5"/>
  <c r="R138" i="5"/>
  <c r="Q137" i="5"/>
  <c r="P137" i="5"/>
  <c r="R137" i="5" s="1"/>
  <c r="Q136" i="5"/>
  <c r="P136" i="5"/>
  <c r="R136" i="5" s="1"/>
  <c r="Q135" i="5"/>
  <c r="P135" i="5"/>
  <c r="R135" i="5" s="1"/>
  <c r="R134" i="5"/>
  <c r="R133" i="5"/>
  <c r="R132" i="5"/>
  <c r="Q131" i="5"/>
  <c r="P131" i="5"/>
  <c r="R131" i="5" s="1"/>
  <c r="R130" i="5"/>
  <c r="R129" i="5"/>
  <c r="Q128" i="5"/>
  <c r="P128" i="5"/>
  <c r="R128" i="5" s="1"/>
  <c r="Q127" i="5"/>
  <c r="P127" i="5"/>
  <c r="R127" i="5" s="1"/>
  <c r="Q126" i="5"/>
  <c r="P126" i="5"/>
  <c r="R126" i="5" s="1"/>
  <c r="R125" i="5"/>
  <c r="R124" i="5"/>
  <c r="Q123" i="5"/>
  <c r="P123" i="5"/>
  <c r="R123" i="5" s="1"/>
  <c r="Q122" i="5"/>
  <c r="P122" i="5"/>
  <c r="R122" i="5" s="1"/>
  <c r="R121" i="5"/>
  <c r="Q120" i="5"/>
  <c r="P120" i="5"/>
  <c r="R120" i="5" s="1"/>
  <c r="R119" i="5"/>
  <c r="Q118" i="5"/>
  <c r="P118" i="5"/>
  <c r="P117" i="5" s="1"/>
  <c r="Q117" i="5"/>
  <c r="Q116" i="5" s="1"/>
  <c r="Q115" i="5" s="1"/>
  <c r="R114" i="5"/>
  <c r="Q113" i="5"/>
  <c r="Q112" i="5" s="1"/>
  <c r="Q111" i="5" s="1"/>
  <c r="Q110" i="5" s="1"/>
  <c r="P113" i="5"/>
  <c r="R113" i="5" s="1"/>
  <c r="P112" i="5"/>
  <c r="P111" i="5" s="1"/>
  <c r="R109" i="5"/>
  <c r="Q108" i="5"/>
  <c r="P108" i="5"/>
  <c r="P107" i="5" s="1"/>
  <c r="Q107" i="5"/>
  <c r="Q106" i="5"/>
  <c r="Q105" i="5"/>
  <c r="Q104" i="5" s="1"/>
  <c r="R103" i="5"/>
  <c r="Q102" i="5"/>
  <c r="Q385" i="5" s="1"/>
  <c r="Q384" i="5" s="1"/>
  <c r="P102" i="5"/>
  <c r="R101" i="5"/>
  <c r="R100" i="5"/>
  <c r="R99" i="5"/>
  <c r="R98" i="5"/>
  <c r="Q97" i="5"/>
  <c r="P97" i="5"/>
  <c r="P96" i="5" s="1"/>
  <c r="R96" i="5" s="1"/>
  <c r="Q96" i="5"/>
  <c r="R95" i="5"/>
  <c r="Q94" i="5"/>
  <c r="Q93" i="5" s="1"/>
  <c r="P94" i="5"/>
  <c r="R94" i="5" s="1"/>
  <c r="P93" i="5"/>
  <c r="R93" i="5" s="1"/>
  <c r="R92" i="5"/>
  <c r="R91" i="5"/>
  <c r="Q90" i="5"/>
  <c r="P90" i="5"/>
  <c r="R90" i="5" s="1"/>
  <c r="R89" i="5"/>
  <c r="R88" i="5"/>
  <c r="Q87" i="5"/>
  <c r="P87" i="5"/>
  <c r="P86" i="5" s="1"/>
  <c r="R86" i="5" s="1"/>
  <c r="Q86" i="5"/>
  <c r="R85" i="5"/>
  <c r="R84" i="5"/>
  <c r="Q83" i="5"/>
  <c r="P83" i="5"/>
  <c r="R83" i="5" s="1"/>
  <c r="R82" i="5"/>
  <c r="R81" i="5"/>
  <c r="Q80" i="5"/>
  <c r="P80" i="5"/>
  <c r="R80" i="5" s="1"/>
  <c r="R79" i="5"/>
  <c r="R78" i="5"/>
  <c r="Q77" i="5"/>
  <c r="P77" i="5"/>
  <c r="R77" i="5" s="1"/>
  <c r="R76" i="5"/>
  <c r="R75" i="5"/>
  <c r="Q74" i="5"/>
  <c r="P74" i="5"/>
  <c r="R74" i="5" s="1"/>
  <c r="R73" i="5"/>
  <c r="R72" i="5"/>
  <c r="Q71" i="5"/>
  <c r="P71" i="5"/>
  <c r="R71" i="5" s="1"/>
  <c r="R70" i="5"/>
  <c r="R69" i="5"/>
  <c r="Q68" i="5"/>
  <c r="P68" i="5"/>
  <c r="R68" i="5" s="1"/>
  <c r="R67" i="5"/>
  <c r="R66" i="5"/>
  <c r="Q65" i="5"/>
  <c r="P65" i="5"/>
  <c r="Q64" i="5"/>
  <c r="Q63" i="5" s="1"/>
  <c r="Q62" i="5" s="1"/>
  <c r="R61" i="5"/>
  <c r="Q60" i="5"/>
  <c r="Q382" i="5" s="1"/>
  <c r="P60" i="5"/>
  <c r="R60" i="5" s="1"/>
  <c r="R59" i="5"/>
  <c r="R58" i="5"/>
  <c r="Q57" i="5"/>
  <c r="P57" i="5"/>
  <c r="R57" i="5" s="1"/>
  <c r="R56" i="5"/>
  <c r="R55" i="5"/>
  <c r="Q54" i="5"/>
  <c r="P54" i="5"/>
  <c r="R54" i="5" s="1"/>
  <c r="R53" i="5"/>
  <c r="R52" i="5"/>
  <c r="Q51" i="5"/>
  <c r="P51" i="5"/>
  <c r="R51" i="5" s="1"/>
  <c r="R50" i="5"/>
  <c r="R49" i="5"/>
  <c r="P382" i="5"/>
  <c r="Q48" i="5"/>
  <c r="P48" i="5"/>
  <c r="R48" i="5" s="1"/>
  <c r="R47" i="5"/>
  <c r="R46" i="5"/>
  <c r="Q45" i="5"/>
  <c r="P45" i="5"/>
  <c r="R45" i="5" s="1"/>
  <c r="R44" i="5"/>
  <c r="R43" i="5"/>
  <c r="Q42" i="5"/>
  <c r="P42" i="5"/>
  <c r="R42" i="5" s="1"/>
  <c r="R41" i="5"/>
  <c r="R40" i="5"/>
  <c r="Q39" i="5"/>
  <c r="P39" i="5"/>
  <c r="R39" i="5" s="1"/>
  <c r="R38" i="5"/>
  <c r="R37" i="5"/>
  <c r="R36" i="5"/>
  <c r="Q36" i="5"/>
  <c r="R35" i="5"/>
  <c r="R34" i="5"/>
  <c r="Q33" i="5"/>
  <c r="R33" i="5" s="1"/>
  <c r="R32" i="5"/>
  <c r="Q31" i="5"/>
  <c r="P31" i="5"/>
  <c r="R31" i="5" s="1"/>
  <c r="Q30" i="5"/>
  <c r="Q29" i="5" s="1"/>
  <c r="Q28" i="5" s="1"/>
  <c r="Q27" i="5" s="1"/>
  <c r="Q26" i="5" s="1"/>
  <c r="P30" i="5"/>
  <c r="R30" i="5" s="1"/>
  <c r="R25" i="5"/>
  <c r="R24" i="5"/>
  <c r="Q23" i="5"/>
  <c r="P23" i="5"/>
  <c r="R23" i="5" s="1"/>
  <c r="Q22" i="5"/>
  <c r="Q21" i="5" s="1"/>
  <c r="R20" i="5"/>
  <c r="R19" i="5"/>
  <c r="Q18" i="5"/>
  <c r="P18" i="5"/>
  <c r="R18" i="5" s="1"/>
  <c r="R17" i="5"/>
  <c r="R16" i="5"/>
  <c r="Q15" i="5"/>
  <c r="P15" i="5"/>
  <c r="R15" i="5" s="1"/>
  <c r="R14" i="5"/>
  <c r="R13" i="5"/>
  <c r="Q12" i="5"/>
  <c r="Q11" i="5" s="1"/>
  <c r="Q10" i="5" s="1"/>
  <c r="P64" i="5" l="1"/>
  <c r="P29" i="5"/>
  <c r="R29" i="5" s="1"/>
  <c r="AH11" i="5"/>
  <c r="AF10" i="5"/>
  <c r="AH10" i="5" s="1"/>
  <c r="AH29" i="5"/>
  <c r="AF28" i="5"/>
  <c r="AH63" i="5"/>
  <c r="AF62" i="5"/>
  <c r="AH62" i="5" s="1"/>
  <c r="AH12" i="5"/>
  <c r="AH22" i="5"/>
  <c r="AH30" i="5"/>
  <c r="AF381" i="5"/>
  <c r="AH382" i="5"/>
  <c r="AH60" i="5"/>
  <c r="AH64" i="5"/>
  <c r="AH106" i="5"/>
  <c r="AF105" i="5"/>
  <c r="AH249" i="5"/>
  <c r="AF248" i="5"/>
  <c r="AH307" i="5"/>
  <c r="AF306" i="5"/>
  <c r="AH306" i="5" s="1"/>
  <c r="AG378" i="5"/>
  <c r="AG381" i="5"/>
  <c r="AG389" i="5" s="1"/>
  <c r="AH97" i="5"/>
  <c r="AH107" i="5"/>
  <c r="AF176" i="5"/>
  <c r="AH176" i="5" s="1"/>
  <c r="AH250" i="5"/>
  <c r="AH308" i="5"/>
  <c r="AH334" i="5"/>
  <c r="AH102" i="5"/>
  <c r="AG174" i="5"/>
  <c r="AG173" i="5" s="1"/>
  <c r="AG172" i="5" s="1"/>
  <c r="AG377" i="5" s="1"/>
  <c r="AG390" i="5" s="1"/>
  <c r="AH361" i="5"/>
  <c r="R64" i="5"/>
  <c r="P63" i="5"/>
  <c r="P12" i="5"/>
  <c r="P22" i="5"/>
  <c r="P28" i="5"/>
  <c r="Q378" i="5"/>
  <c r="Q381" i="5"/>
  <c r="Q389" i="5" s="1"/>
  <c r="R65" i="5"/>
  <c r="R87" i="5"/>
  <c r="R97" i="5"/>
  <c r="R111" i="5"/>
  <c r="P110" i="5"/>
  <c r="R110" i="5" s="1"/>
  <c r="R147" i="5"/>
  <c r="P146" i="5"/>
  <c r="R146" i="5" s="1"/>
  <c r="P381" i="5"/>
  <c r="R382" i="5"/>
  <c r="R102" i="5"/>
  <c r="R107" i="5"/>
  <c r="P106" i="5"/>
  <c r="R117" i="5"/>
  <c r="P116" i="5"/>
  <c r="Q377" i="5"/>
  <c r="Q390" i="5" s="1"/>
  <c r="R108" i="5"/>
  <c r="R112" i="5"/>
  <c r="R118" i="5"/>
  <c r="R148" i="5"/>
  <c r="R152" i="5"/>
  <c r="P176" i="5"/>
  <c r="R176" i="5" s="1"/>
  <c r="R334" i="5"/>
  <c r="R361" i="5"/>
  <c r="AF385" i="5" l="1"/>
  <c r="AF247" i="5"/>
  <c r="AH248" i="5"/>
  <c r="AF104" i="5"/>
  <c r="AH104" i="5" s="1"/>
  <c r="AH105" i="5"/>
  <c r="AH381" i="5"/>
  <c r="AF27" i="5"/>
  <c r="AH28" i="5"/>
  <c r="P115" i="5"/>
  <c r="R115" i="5" s="1"/>
  <c r="R116" i="5"/>
  <c r="P105" i="5"/>
  <c r="R106" i="5"/>
  <c r="R381" i="5"/>
  <c r="P21" i="5"/>
  <c r="R21" i="5" s="1"/>
  <c r="R22" i="5"/>
  <c r="P62" i="5"/>
  <c r="R62" i="5" s="1"/>
  <c r="R63" i="5"/>
  <c r="P385" i="5"/>
  <c r="R28" i="5"/>
  <c r="R12" i="5"/>
  <c r="P11" i="5"/>
  <c r="N162" i="5"/>
  <c r="P27" i="5" l="1"/>
  <c r="AH27" i="5"/>
  <c r="AF26" i="5"/>
  <c r="AH26" i="5" s="1"/>
  <c r="AH247" i="5"/>
  <c r="AF172" i="5"/>
  <c r="AH385" i="5"/>
  <c r="AF384" i="5"/>
  <c r="AF378" i="5"/>
  <c r="AH378" i="5" s="1"/>
  <c r="R27" i="5"/>
  <c r="R11" i="5"/>
  <c r="P10" i="5"/>
  <c r="R10" i="5" s="1"/>
  <c r="R385" i="5"/>
  <c r="P384" i="5"/>
  <c r="P378" i="5"/>
  <c r="R378" i="5" s="1"/>
  <c r="R105" i="5"/>
  <c r="P104" i="5"/>
  <c r="R104" i="5" s="1"/>
  <c r="AH384" i="5" l="1"/>
  <c r="AH389" i="5" s="1"/>
  <c r="AF389" i="5"/>
  <c r="AH172" i="5"/>
  <c r="AF377" i="5"/>
  <c r="R384" i="5"/>
  <c r="R389" i="5" s="1"/>
  <c r="P389" i="5"/>
  <c r="P26" i="5"/>
  <c r="AF390" i="5" l="1"/>
  <c r="AH377" i="5"/>
  <c r="AH390" i="5" s="1"/>
  <c r="R26" i="5"/>
  <c r="P377" i="5"/>
  <c r="AE92" i="5"/>
  <c r="AE93" i="5"/>
  <c r="AE94" i="5"/>
  <c r="AE95" i="5"/>
  <c r="AE96" i="5"/>
  <c r="AE97" i="5"/>
  <c r="AE98" i="5"/>
  <c r="AE99" i="5"/>
  <c r="AE100" i="5"/>
  <c r="AE101" i="5"/>
  <c r="AE102" i="5"/>
  <c r="AE103" i="5"/>
  <c r="AE104" i="5"/>
  <c r="AE105" i="5"/>
  <c r="AE106" i="5"/>
  <c r="AE107" i="5"/>
  <c r="AE108" i="5"/>
  <c r="AE109" i="5"/>
  <c r="AD94" i="5"/>
  <c r="AC94" i="5"/>
  <c r="M94" i="5"/>
  <c r="AD167" i="5"/>
  <c r="AC167" i="5"/>
  <c r="N167" i="5"/>
  <c r="N372" i="5"/>
  <c r="N370" i="5"/>
  <c r="N368" i="5"/>
  <c r="AD372" i="5"/>
  <c r="AD368" i="5"/>
  <c r="AD370" i="5"/>
  <c r="AB308" i="5"/>
  <c r="AB307" i="5"/>
  <c r="AB306" i="5" s="1"/>
  <c r="AD308" i="5"/>
  <c r="AC308" i="5"/>
  <c r="AE308" i="5" s="1"/>
  <c r="AD307" i="5"/>
  <c r="AD306" i="5" s="1"/>
  <c r="AC307" i="5"/>
  <c r="N308" i="5"/>
  <c r="AC306" i="5"/>
  <c r="L308" i="5"/>
  <c r="L307" i="5" s="1"/>
  <c r="L306" i="5" s="1"/>
  <c r="M308" i="5"/>
  <c r="M307" i="5" s="1"/>
  <c r="AE307" i="5"/>
  <c r="AE309" i="5"/>
  <c r="O309" i="5"/>
  <c r="F310" i="5"/>
  <c r="I310" i="5" s="1"/>
  <c r="L310" i="5" s="1"/>
  <c r="O310" i="5" s="1"/>
  <c r="Y310" i="5"/>
  <c r="AB310" i="5" s="1"/>
  <c r="AE310" i="5" s="1"/>
  <c r="F311" i="5"/>
  <c r="I311" i="5" s="1"/>
  <c r="L311" i="5" s="1"/>
  <c r="O311" i="5" s="1"/>
  <c r="Y311" i="5"/>
  <c r="AB311" i="5" s="1"/>
  <c r="AE311" i="5" s="1"/>
  <c r="P390" i="5" l="1"/>
  <c r="R377" i="5"/>
  <c r="R390" i="5" s="1"/>
  <c r="N307" i="5"/>
  <c r="O308" i="5"/>
  <c r="AE306" i="5"/>
  <c r="M306" i="5"/>
  <c r="O307" i="5"/>
  <c r="N306" i="5" l="1"/>
  <c r="AD383" i="5"/>
  <c r="O306" i="5" l="1"/>
  <c r="M49" i="5" l="1"/>
  <c r="AD387" i="5" l="1"/>
  <c r="AC387" i="5"/>
  <c r="AC380" i="5" s="1"/>
  <c r="AC383" i="5"/>
  <c r="AD380" i="5"/>
  <c r="AD379" i="5"/>
  <c r="AC379" i="5"/>
  <c r="AD374" i="5"/>
  <c r="AD364" i="5" s="1"/>
  <c r="AC374" i="5"/>
  <c r="AC372" i="5"/>
  <c r="AC370" i="5"/>
  <c r="AC368" i="5"/>
  <c r="AD365" i="5"/>
  <c r="AC365" i="5"/>
  <c r="AC364" i="5"/>
  <c r="AC363" i="5"/>
  <c r="AC362" i="5"/>
  <c r="AC361" i="5"/>
  <c r="AD359" i="5"/>
  <c r="AC359" i="5"/>
  <c r="AD358" i="5"/>
  <c r="AC358" i="5"/>
  <c r="AD356" i="5"/>
  <c r="AC356" i="5"/>
  <c r="AD334" i="5"/>
  <c r="AD335" i="5" s="1"/>
  <c r="AC334" i="5"/>
  <c r="AD333" i="5"/>
  <c r="AC333" i="5"/>
  <c r="AD332" i="5"/>
  <c r="AC332" i="5"/>
  <c r="AD331" i="5"/>
  <c r="AC331" i="5"/>
  <c r="AD304" i="5"/>
  <c r="AC304" i="5"/>
  <c r="AD302" i="5"/>
  <c r="AC302" i="5"/>
  <c r="AD299" i="5"/>
  <c r="AC299" i="5"/>
  <c r="AD297" i="5"/>
  <c r="AC297" i="5"/>
  <c r="AD293" i="5"/>
  <c r="AC293" i="5"/>
  <c r="AD290" i="5"/>
  <c r="AC290" i="5"/>
  <c r="AD287" i="5"/>
  <c r="AC287" i="5"/>
  <c r="AD284" i="5"/>
  <c r="AC284" i="5"/>
  <c r="AD278" i="5"/>
  <c r="AC278" i="5"/>
  <c r="AD275" i="5"/>
  <c r="AC275" i="5"/>
  <c r="AD270" i="5"/>
  <c r="AC270" i="5"/>
  <c r="AD268" i="5"/>
  <c r="AC268" i="5"/>
  <c r="AD266" i="5"/>
  <c r="AC266" i="5"/>
  <c r="AD263" i="5"/>
  <c r="AC263" i="5"/>
  <c r="AD261" i="5"/>
  <c r="AC261" i="5"/>
  <c r="AD258" i="5"/>
  <c r="AC258" i="5"/>
  <c r="AD254" i="5"/>
  <c r="AC254" i="5"/>
  <c r="AD252" i="5"/>
  <c r="AC252" i="5"/>
  <c r="AD250" i="5"/>
  <c r="AC250" i="5"/>
  <c r="AD249" i="5"/>
  <c r="AC249" i="5"/>
  <c r="AD248" i="5"/>
  <c r="AD247" i="5" s="1"/>
  <c r="AC248" i="5"/>
  <c r="AC247" i="5" s="1"/>
  <c r="AD242" i="5"/>
  <c r="AC242" i="5"/>
  <c r="AD240" i="5"/>
  <c r="AC240" i="5"/>
  <c r="AD234" i="5"/>
  <c r="AC234" i="5"/>
  <c r="AD232" i="5"/>
  <c r="AC232" i="5"/>
  <c r="AD229" i="5"/>
  <c r="AC229" i="5"/>
  <c r="AD226" i="5"/>
  <c r="AC226" i="5"/>
  <c r="AD222" i="5"/>
  <c r="AC222" i="5"/>
  <c r="AD218" i="5"/>
  <c r="AC218" i="5"/>
  <c r="AD211" i="5"/>
  <c r="AC211" i="5"/>
  <c r="AD209" i="5"/>
  <c r="AC209" i="5"/>
  <c r="AD207" i="5"/>
  <c r="AC207" i="5"/>
  <c r="AD203" i="5"/>
  <c r="AC203" i="5"/>
  <c r="AD200" i="5"/>
  <c r="AC200" i="5"/>
  <c r="AD196" i="5"/>
  <c r="AC196" i="5"/>
  <c r="AD189" i="5"/>
  <c r="AC189" i="5"/>
  <c r="AD186" i="5"/>
  <c r="AC186" i="5"/>
  <c r="AD181" i="5"/>
  <c r="AC181" i="5"/>
  <c r="AD177" i="5"/>
  <c r="AC177" i="5"/>
  <c r="AC175" i="5" s="1"/>
  <c r="AC176" i="5" s="1"/>
  <c r="AD170" i="5"/>
  <c r="AD169" i="5" s="1"/>
  <c r="AC170" i="5"/>
  <c r="AC169" i="5" s="1"/>
  <c r="AD166" i="5"/>
  <c r="AC166" i="5"/>
  <c r="AD161" i="5"/>
  <c r="AC161" i="5"/>
  <c r="AD156" i="5"/>
  <c r="AC156" i="5"/>
  <c r="AC155" i="5" s="1"/>
  <c r="AD155" i="5"/>
  <c r="AD152" i="5"/>
  <c r="AC152" i="5"/>
  <c r="AC151" i="5" s="1"/>
  <c r="AD151" i="5"/>
  <c r="AD150" i="5"/>
  <c r="AC150" i="5"/>
  <c r="AD149" i="5"/>
  <c r="AD148" i="5" s="1"/>
  <c r="AD147" i="5" s="1"/>
  <c r="AD146" i="5" s="1"/>
  <c r="AC149" i="5"/>
  <c r="AC148" i="5"/>
  <c r="AC147" i="5" s="1"/>
  <c r="AD142" i="5"/>
  <c r="AD141" i="5" s="1"/>
  <c r="AC142" i="5"/>
  <c r="AC141" i="5" s="1"/>
  <c r="AD137" i="5"/>
  <c r="AC137" i="5"/>
  <c r="AD136" i="5"/>
  <c r="AC136" i="5"/>
  <c r="AC135" i="5" s="1"/>
  <c r="AD135" i="5"/>
  <c r="AD131" i="5"/>
  <c r="AC131" i="5"/>
  <c r="AD128" i="5"/>
  <c r="AC128" i="5"/>
  <c r="AC127" i="5" s="1"/>
  <c r="AD127" i="5"/>
  <c r="AD126" i="5" s="1"/>
  <c r="AD123" i="5"/>
  <c r="AD122" i="5" s="1"/>
  <c r="AC123" i="5"/>
  <c r="AC122" i="5" s="1"/>
  <c r="AD120" i="5"/>
  <c r="AC120" i="5"/>
  <c r="AD118" i="5"/>
  <c r="AC118" i="5"/>
  <c r="AC117" i="5" s="1"/>
  <c r="AD117" i="5"/>
  <c r="AD116" i="5" s="1"/>
  <c r="AD115" i="5"/>
  <c r="AD113" i="5"/>
  <c r="AD112" i="5" s="1"/>
  <c r="AD111" i="5" s="1"/>
  <c r="AD110" i="5" s="1"/>
  <c r="AC113" i="5"/>
  <c r="AD108" i="5"/>
  <c r="AC108" i="5"/>
  <c r="AC107" i="5" s="1"/>
  <c r="AD107" i="5"/>
  <c r="AD106" i="5" s="1"/>
  <c r="AD105" i="5" s="1"/>
  <c r="AD104" i="5" s="1"/>
  <c r="AD102" i="5"/>
  <c r="AC102" i="5"/>
  <c r="AD97" i="5"/>
  <c r="AD96" i="5" s="1"/>
  <c r="AC97" i="5"/>
  <c r="AC96" i="5" s="1"/>
  <c r="AD93" i="5"/>
  <c r="AC93" i="5"/>
  <c r="AD90" i="5"/>
  <c r="AC90" i="5"/>
  <c r="AD87" i="5"/>
  <c r="AD86" i="5" s="1"/>
  <c r="AC87" i="5"/>
  <c r="AC86" i="5" s="1"/>
  <c r="AD83" i="5"/>
  <c r="AC83" i="5"/>
  <c r="AD80" i="5"/>
  <c r="AC80" i="5"/>
  <c r="AD77" i="5"/>
  <c r="AC77" i="5"/>
  <c r="AD74" i="5"/>
  <c r="AC74" i="5"/>
  <c r="AD71" i="5"/>
  <c r="AC71" i="5"/>
  <c r="AD68" i="5"/>
  <c r="AC68" i="5"/>
  <c r="AD65" i="5"/>
  <c r="AD64" i="5" s="1"/>
  <c r="AD63" i="5" s="1"/>
  <c r="AD62" i="5" s="1"/>
  <c r="AC65" i="5"/>
  <c r="AC64" i="5"/>
  <c r="AD60" i="5"/>
  <c r="AD382" i="5" s="1"/>
  <c r="AC60" i="5"/>
  <c r="AD57" i="5"/>
  <c r="AC57" i="5"/>
  <c r="AD54" i="5"/>
  <c r="AC54" i="5"/>
  <c r="AD51" i="5"/>
  <c r="AC51" i="5"/>
  <c r="AD48" i="5"/>
  <c r="AC48" i="5"/>
  <c r="AD45" i="5"/>
  <c r="AC45" i="5"/>
  <c r="AD42" i="5"/>
  <c r="AC42" i="5"/>
  <c r="AD39" i="5"/>
  <c r="AC39" i="5"/>
  <c r="AD36" i="5"/>
  <c r="AC36" i="5"/>
  <c r="AD33" i="5"/>
  <c r="AC33" i="5"/>
  <c r="AD31" i="5"/>
  <c r="AC31" i="5"/>
  <c r="AD30" i="5"/>
  <c r="AC30" i="5"/>
  <c r="AD29" i="5"/>
  <c r="AC29" i="5"/>
  <c r="AD28" i="5"/>
  <c r="AC28" i="5"/>
  <c r="AD23" i="5"/>
  <c r="AC23" i="5"/>
  <c r="AD22" i="5"/>
  <c r="AD21" i="5" s="1"/>
  <c r="AC22" i="5"/>
  <c r="AC21" i="5" s="1"/>
  <c r="AD18" i="5"/>
  <c r="AC18" i="5"/>
  <c r="AD15" i="5"/>
  <c r="AC15" i="5"/>
  <c r="AD12" i="5"/>
  <c r="AD11" i="5" s="1"/>
  <c r="AC12" i="5"/>
  <c r="AC11" i="5" s="1"/>
  <c r="N387" i="5"/>
  <c r="M387" i="5"/>
  <c r="M380" i="5" s="1"/>
  <c r="N383" i="5"/>
  <c r="M383" i="5"/>
  <c r="M379" i="5" s="1"/>
  <c r="N380" i="5"/>
  <c r="N379" i="5"/>
  <c r="N374" i="5"/>
  <c r="M374" i="5"/>
  <c r="M372" i="5"/>
  <c r="M370" i="5"/>
  <c r="M368" i="5"/>
  <c r="N365" i="5"/>
  <c r="M365" i="5"/>
  <c r="N364" i="5"/>
  <c r="M364" i="5"/>
  <c r="N363" i="5"/>
  <c r="M363" i="5"/>
  <c r="N362" i="5"/>
  <c r="M362" i="5"/>
  <c r="N361" i="5"/>
  <c r="M361" i="5"/>
  <c r="N359" i="5"/>
  <c r="M359" i="5"/>
  <c r="N358" i="5"/>
  <c r="M358" i="5"/>
  <c r="M356" i="5"/>
  <c r="N334" i="5"/>
  <c r="M334" i="5"/>
  <c r="N333" i="5"/>
  <c r="M333" i="5"/>
  <c r="M332" i="5"/>
  <c r="M331" i="5" s="1"/>
  <c r="N304" i="5"/>
  <c r="M304" i="5"/>
  <c r="N302" i="5"/>
  <c r="M302" i="5"/>
  <c r="N299" i="5"/>
  <c r="M299" i="5"/>
  <c r="N297" i="5"/>
  <c r="M297" i="5"/>
  <c r="N293" i="5"/>
  <c r="M293" i="5"/>
  <c r="N290" i="5"/>
  <c r="M290" i="5"/>
  <c r="N287" i="5"/>
  <c r="M287" i="5"/>
  <c r="N284" i="5"/>
  <c r="M284" i="5"/>
  <c r="N278" i="5"/>
  <c r="M278" i="5"/>
  <c r="N275" i="5"/>
  <c r="M275" i="5"/>
  <c r="N270" i="5"/>
  <c r="M270" i="5"/>
  <c r="N268" i="5"/>
  <c r="M268" i="5"/>
  <c r="N266" i="5"/>
  <c r="M266" i="5"/>
  <c r="N263" i="5"/>
  <c r="M263" i="5"/>
  <c r="N261" i="5"/>
  <c r="M261" i="5"/>
  <c r="N258" i="5"/>
  <c r="M258" i="5"/>
  <c r="N254" i="5"/>
  <c r="M254" i="5"/>
  <c r="N252" i="5"/>
  <c r="M252" i="5"/>
  <c r="N250" i="5"/>
  <c r="M250" i="5"/>
  <c r="N249" i="5"/>
  <c r="M249" i="5"/>
  <c r="N248" i="5"/>
  <c r="M248" i="5"/>
  <c r="M247" i="5" s="1"/>
  <c r="N242" i="5"/>
  <c r="M242" i="5"/>
  <c r="N240" i="5"/>
  <c r="M240" i="5"/>
  <c r="N234" i="5"/>
  <c r="M234" i="5"/>
  <c r="N232" i="5"/>
  <c r="M232" i="5"/>
  <c r="N229" i="5"/>
  <c r="M229" i="5"/>
  <c r="N226" i="5"/>
  <c r="M226" i="5"/>
  <c r="N222" i="5"/>
  <c r="M222" i="5"/>
  <c r="N218" i="5"/>
  <c r="M218" i="5"/>
  <c r="N211" i="5"/>
  <c r="M211" i="5"/>
  <c r="N209" i="5"/>
  <c r="M209" i="5"/>
  <c r="N207" i="5"/>
  <c r="M207" i="5"/>
  <c r="N203" i="5"/>
  <c r="M203" i="5"/>
  <c r="N200" i="5"/>
  <c r="M200" i="5"/>
  <c r="N196" i="5"/>
  <c r="M196" i="5"/>
  <c r="N189" i="5"/>
  <c r="M189" i="5"/>
  <c r="N186" i="5"/>
  <c r="M186" i="5"/>
  <c r="N181" i="5"/>
  <c r="M181" i="5"/>
  <c r="N177" i="5"/>
  <c r="M177" i="5"/>
  <c r="N175" i="5"/>
  <c r="M175" i="5"/>
  <c r="M176" i="5" s="1"/>
  <c r="N174" i="5"/>
  <c r="M174" i="5"/>
  <c r="N170" i="5"/>
  <c r="M170" i="5"/>
  <c r="M169" i="5" s="1"/>
  <c r="M167" i="5"/>
  <c r="N166" i="5"/>
  <c r="M166" i="5"/>
  <c r="M165" i="5" s="1"/>
  <c r="M164" i="5" s="1"/>
  <c r="M162" i="5"/>
  <c r="N161" i="5"/>
  <c r="M161" i="5"/>
  <c r="N156" i="5"/>
  <c r="M156" i="5"/>
  <c r="M155" i="5" s="1"/>
  <c r="N155" i="5"/>
  <c r="N152" i="5"/>
  <c r="M152" i="5"/>
  <c r="N151" i="5"/>
  <c r="M151" i="5"/>
  <c r="N150" i="5"/>
  <c r="M150" i="5"/>
  <c r="N149" i="5"/>
  <c r="M149" i="5"/>
  <c r="N148" i="5"/>
  <c r="M148" i="5"/>
  <c r="N147" i="5"/>
  <c r="M147" i="5"/>
  <c r="M146" i="5"/>
  <c r="N142" i="5"/>
  <c r="M142" i="5"/>
  <c r="M141" i="5" s="1"/>
  <c r="N137" i="5"/>
  <c r="M137" i="5"/>
  <c r="N136" i="5"/>
  <c r="M136" i="5"/>
  <c r="N135" i="5"/>
  <c r="M135" i="5"/>
  <c r="N131" i="5"/>
  <c r="M131" i="5"/>
  <c r="N128" i="5"/>
  <c r="M128" i="5"/>
  <c r="N127" i="5"/>
  <c r="M127" i="5"/>
  <c r="N126" i="5"/>
  <c r="M126" i="5"/>
  <c r="N123" i="5"/>
  <c r="M123" i="5"/>
  <c r="N122" i="5"/>
  <c r="M122" i="5"/>
  <c r="N120" i="5"/>
  <c r="M120" i="5"/>
  <c r="N118" i="5"/>
  <c r="M118" i="5"/>
  <c r="N117" i="5"/>
  <c r="M117" i="5"/>
  <c r="N116" i="5"/>
  <c r="M116" i="5"/>
  <c r="N115" i="5"/>
  <c r="M115" i="5"/>
  <c r="N113" i="5"/>
  <c r="M113" i="5"/>
  <c r="M112" i="5"/>
  <c r="M111" i="5" s="1"/>
  <c r="M110" i="5" s="1"/>
  <c r="N108" i="5"/>
  <c r="M108" i="5"/>
  <c r="M107" i="5"/>
  <c r="N102" i="5"/>
  <c r="M102" i="5"/>
  <c r="M385" i="5" s="1"/>
  <c r="N97" i="5"/>
  <c r="M97" i="5"/>
  <c r="N96" i="5"/>
  <c r="M96" i="5"/>
  <c r="N94" i="5"/>
  <c r="N93" i="5" s="1"/>
  <c r="M93" i="5"/>
  <c r="N90" i="5"/>
  <c r="M90" i="5"/>
  <c r="N87" i="5"/>
  <c r="M87" i="5"/>
  <c r="M86" i="5" s="1"/>
  <c r="N86" i="5"/>
  <c r="N83" i="5"/>
  <c r="M83" i="5"/>
  <c r="N80" i="5"/>
  <c r="M80" i="5"/>
  <c r="N77" i="5"/>
  <c r="M77" i="5"/>
  <c r="N74" i="5"/>
  <c r="M74" i="5"/>
  <c r="N71" i="5"/>
  <c r="M71" i="5"/>
  <c r="N68" i="5"/>
  <c r="M68" i="5"/>
  <c r="N65" i="5"/>
  <c r="M65" i="5"/>
  <c r="N64" i="5"/>
  <c r="N60" i="5"/>
  <c r="M60" i="5"/>
  <c r="N57" i="5"/>
  <c r="M57" i="5"/>
  <c r="N54" i="5"/>
  <c r="M54" i="5"/>
  <c r="N51" i="5"/>
  <c r="M51" i="5"/>
  <c r="N48" i="5"/>
  <c r="M48" i="5"/>
  <c r="N45" i="5"/>
  <c r="M45" i="5"/>
  <c r="N42" i="5"/>
  <c r="M42" i="5"/>
  <c r="N39" i="5"/>
  <c r="M39" i="5"/>
  <c r="N36" i="5"/>
  <c r="N33" i="5"/>
  <c r="N31" i="5"/>
  <c r="M31" i="5"/>
  <c r="N30" i="5"/>
  <c r="M30" i="5"/>
  <c r="M29" i="5" s="1"/>
  <c r="M28" i="5" s="1"/>
  <c r="N23" i="5"/>
  <c r="M23" i="5"/>
  <c r="N22" i="5"/>
  <c r="M22" i="5"/>
  <c r="M21" i="5" s="1"/>
  <c r="N18" i="5"/>
  <c r="M18" i="5"/>
  <c r="N15" i="5"/>
  <c r="M15" i="5"/>
  <c r="M12" i="5" s="1"/>
  <c r="M11" i="5" s="1"/>
  <c r="N12" i="5" l="1"/>
  <c r="N21" i="5"/>
  <c r="N29" i="5"/>
  <c r="N112" i="5"/>
  <c r="N141" i="5"/>
  <c r="N169" i="5"/>
  <c r="N173" i="5"/>
  <c r="N176" i="5"/>
  <c r="N247" i="5"/>
  <c r="N356" i="5"/>
  <c r="N107" i="5"/>
  <c r="N146" i="5"/>
  <c r="N165" i="5"/>
  <c r="N335" i="5"/>
  <c r="AD363" i="5"/>
  <c r="AD362" i="5"/>
  <c r="AD361" i="5" s="1"/>
  <c r="AD164" i="5"/>
  <c r="AD160" i="5" s="1"/>
  <c r="AD159" i="5" s="1"/>
  <c r="AD165" i="5"/>
  <c r="AC385" i="5"/>
  <c r="AC164" i="5"/>
  <c r="AC160" i="5" s="1"/>
  <c r="AC159" i="5" s="1"/>
  <c r="AC165" i="5"/>
  <c r="N332" i="5"/>
  <c r="AC116" i="5"/>
  <c r="N63" i="5"/>
  <c r="AD175" i="5"/>
  <c r="AD174" i="5" s="1"/>
  <c r="AD173" i="5" s="1"/>
  <c r="AD172" i="5" s="1"/>
  <c r="AC63" i="5"/>
  <c r="AD27" i="5"/>
  <c r="AD26" i="5" s="1"/>
  <c r="M160" i="5"/>
  <c r="M159" i="5" s="1"/>
  <c r="M106" i="5"/>
  <c r="M10" i="5"/>
  <c r="M173" i="5"/>
  <c r="M172" i="5" s="1"/>
  <c r="AC112" i="5"/>
  <c r="AC111" i="5" s="1"/>
  <c r="AC110" i="5" s="1"/>
  <c r="AD10" i="5"/>
  <c r="AC62" i="5"/>
  <c r="AC106" i="5"/>
  <c r="AC10" i="5"/>
  <c r="AC384" i="5"/>
  <c r="AC146" i="5"/>
  <c r="AD176" i="5"/>
  <c r="AD385" i="5" s="1"/>
  <c r="AD384" i="5" s="1"/>
  <c r="AD381" i="5"/>
  <c r="AC126" i="5"/>
  <c r="AC335" i="5"/>
  <c r="AC382" i="5" s="1"/>
  <c r="AC174" i="5"/>
  <c r="M64" i="5"/>
  <c r="M63" i="5" s="1"/>
  <c r="M384" i="5"/>
  <c r="M335" i="5"/>
  <c r="M382" i="5" s="1"/>
  <c r="N106" i="5" l="1"/>
  <c r="N382" i="5"/>
  <c r="N62" i="5"/>
  <c r="N331" i="5"/>
  <c r="N164" i="5"/>
  <c r="N172" i="5"/>
  <c r="N111" i="5"/>
  <c r="N385" i="5"/>
  <c r="N28" i="5"/>
  <c r="N11" i="5"/>
  <c r="AD377" i="5"/>
  <c r="M105" i="5"/>
  <c r="AC173" i="5"/>
  <c r="AC172" i="5" s="1"/>
  <c r="AD378" i="5"/>
  <c r="AC115" i="5"/>
  <c r="AD389" i="5"/>
  <c r="AC105" i="5"/>
  <c r="AC27" i="5"/>
  <c r="M62" i="5"/>
  <c r="N384" i="5" l="1"/>
  <c r="N110" i="5"/>
  <c r="N160" i="5"/>
  <c r="N27" i="5"/>
  <c r="N378" i="5"/>
  <c r="N381" i="5"/>
  <c r="N10" i="5"/>
  <c r="N105" i="5"/>
  <c r="AD390" i="5"/>
  <c r="M104" i="5"/>
  <c r="AC104" i="5"/>
  <c r="AC381" i="5"/>
  <c r="AC378" i="5"/>
  <c r="M381" i="5"/>
  <c r="M378" i="5"/>
  <c r="M27" i="5"/>
  <c r="N104" i="5" l="1"/>
  <c r="N389" i="5"/>
  <c r="N26" i="5"/>
  <c r="AC26" i="5"/>
  <c r="AC389" i="5"/>
  <c r="AC377" i="5"/>
  <c r="M26" i="5"/>
  <c r="M389" i="5"/>
  <c r="AC390" i="5" l="1"/>
  <c r="M377" i="5"/>
  <c r="M390" i="5" l="1"/>
  <c r="L355" i="5"/>
  <c r="O355" i="5" s="1"/>
  <c r="L354" i="5"/>
  <c r="O354" i="5" s="1"/>
  <c r="L353" i="5"/>
  <c r="O353" i="5" s="1"/>
  <c r="L352" i="5"/>
  <c r="O352" i="5" s="1"/>
  <c r="L351" i="5"/>
  <c r="O351" i="5" s="1"/>
  <c r="L350" i="5"/>
  <c r="O350" i="5" s="1"/>
  <c r="L349" i="5"/>
  <c r="O349" i="5" s="1"/>
  <c r="L348" i="5"/>
  <c r="O348" i="5" s="1"/>
  <c r="L347" i="5"/>
  <c r="O347" i="5" s="1"/>
  <c r="L346" i="5"/>
  <c r="O346" i="5" s="1"/>
  <c r="L345" i="5"/>
  <c r="O345" i="5" s="1"/>
  <c r="L344" i="5"/>
  <c r="O344" i="5" s="1"/>
  <c r="L343" i="5"/>
  <c r="O343" i="5" s="1"/>
  <c r="L342" i="5"/>
  <c r="O342" i="5" s="1"/>
  <c r="L341" i="5"/>
  <c r="O341" i="5" s="1"/>
  <c r="L340" i="5"/>
  <c r="O340" i="5" s="1"/>
  <c r="L339" i="5"/>
  <c r="O339" i="5" s="1"/>
  <c r="L338" i="5"/>
  <c r="O338" i="5" s="1"/>
  <c r="L337" i="5"/>
  <c r="O337" i="5" s="1"/>
  <c r="L95" i="5"/>
  <c r="O95" i="5" s="1"/>
  <c r="L14" i="5"/>
  <c r="O14" i="5" s="1"/>
  <c r="L13" i="5"/>
  <c r="O13" i="5" s="1"/>
  <c r="S93" i="5" l="1"/>
  <c r="T93" i="5"/>
  <c r="U93" i="5"/>
  <c r="V93" i="5"/>
  <c r="W93" i="5"/>
  <c r="X93" i="5"/>
  <c r="Y93" i="5"/>
  <c r="Z93" i="5"/>
  <c r="AA93" i="5"/>
  <c r="AB93" i="5"/>
  <c r="I93" i="5"/>
  <c r="J93" i="5"/>
  <c r="K94" i="5"/>
  <c r="L94" i="5" s="1"/>
  <c r="O94" i="5" s="1"/>
  <c r="K93" i="5" l="1"/>
  <c r="L93" i="5" s="1"/>
  <c r="O93" i="5" s="1"/>
  <c r="K166" i="5" l="1"/>
  <c r="J167" i="5"/>
  <c r="J166" i="5" s="1"/>
  <c r="J165" i="5" s="1"/>
  <c r="J164" i="5" l="1"/>
  <c r="L165" i="5"/>
  <c r="O165" i="5" s="1"/>
  <c r="J359" i="5" l="1"/>
  <c r="F179" i="5" l="1"/>
  <c r="I179" i="5" s="1"/>
  <c r="L179" i="5" s="1"/>
  <c r="O179" i="5" s="1"/>
  <c r="Y179" i="5"/>
  <c r="AB179" i="5" s="1"/>
  <c r="AE179" i="5" s="1"/>
  <c r="AA387" i="5" l="1"/>
  <c r="Z387" i="5"/>
  <c r="AA383" i="5"/>
  <c r="Z383" i="5"/>
  <c r="AA380" i="5"/>
  <c r="Z380" i="5"/>
  <c r="AA379" i="5"/>
  <c r="Z379" i="5"/>
  <c r="AA374" i="5"/>
  <c r="Z374" i="5"/>
  <c r="Z372" i="5"/>
  <c r="Z370" i="5"/>
  <c r="Z364" i="5" s="1"/>
  <c r="Z368" i="5"/>
  <c r="AA365" i="5"/>
  <c r="Z365" i="5"/>
  <c r="AA364" i="5"/>
  <c r="AA363" i="5" s="1"/>
  <c r="AA362" i="5"/>
  <c r="AA361" i="5" s="1"/>
  <c r="AA359" i="5"/>
  <c r="Z359" i="5"/>
  <c r="AA358" i="5"/>
  <c r="Z358" i="5"/>
  <c r="AA356" i="5"/>
  <c r="Z356" i="5"/>
  <c r="AA334" i="5"/>
  <c r="AA335" i="5" s="1"/>
  <c r="Z334" i="5"/>
  <c r="AA333" i="5"/>
  <c r="AA332" i="5" s="1"/>
  <c r="AA331" i="5" s="1"/>
  <c r="Z333" i="5"/>
  <c r="Z332" i="5" s="1"/>
  <c r="Z331" i="5" s="1"/>
  <c r="AA304" i="5"/>
  <c r="Z304" i="5"/>
  <c r="AA302" i="5"/>
  <c r="Z302" i="5"/>
  <c r="AA299" i="5"/>
  <c r="Z299" i="5"/>
  <c r="AA297" i="5"/>
  <c r="Z297" i="5"/>
  <c r="AA293" i="5"/>
  <c r="Z293" i="5"/>
  <c r="AA290" i="5"/>
  <c r="Z290" i="5"/>
  <c r="AA287" i="5"/>
  <c r="Z287" i="5"/>
  <c r="AA284" i="5"/>
  <c r="Z284" i="5"/>
  <c r="AA278" i="5"/>
  <c r="Z278" i="5"/>
  <c r="AA275" i="5"/>
  <c r="Z275" i="5"/>
  <c r="AA270" i="5"/>
  <c r="Z270" i="5"/>
  <c r="AA268" i="5"/>
  <c r="Z268" i="5"/>
  <c r="AA266" i="5"/>
  <c r="Z266" i="5"/>
  <c r="AA263" i="5"/>
  <c r="Z263" i="5"/>
  <c r="AA261" i="5"/>
  <c r="Z261" i="5"/>
  <c r="AA258" i="5"/>
  <c r="Z258" i="5"/>
  <c r="AA254" i="5"/>
  <c r="Z254" i="5"/>
  <c r="AA252" i="5"/>
  <c r="Z252" i="5"/>
  <c r="AA250" i="5"/>
  <c r="AA249" i="5" s="1"/>
  <c r="AA248" i="5" s="1"/>
  <c r="AA247" i="5" s="1"/>
  <c r="Z250" i="5"/>
  <c r="AA242" i="5"/>
  <c r="Z242" i="5"/>
  <c r="AA240" i="5"/>
  <c r="Z240" i="5"/>
  <c r="AA234" i="5"/>
  <c r="Z234" i="5"/>
  <c r="AA232" i="5"/>
  <c r="Z232" i="5"/>
  <c r="AA229" i="5"/>
  <c r="Z229" i="5"/>
  <c r="AA226" i="5"/>
  <c r="Z226" i="5"/>
  <c r="AA222" i="5"/>
  <c r="Z222" i="5"/>
  <c r="AA218" i="5"/>
  <c r="Z218" i="5"/>
  <c r="AA211" i="5"/>
  <c r="Z211" i="5"/>
  <c r="AA209" i="5"/>
  <c r="Z209" i="5"/>
  <c r="AA207" i="5"/>
  <c r="Z207" i="5"/>
  <c r="AA203" i="5"/>
  <c r="Z203" i="5"/>
  <c r="AA200" i="5"/>
  <c r="Z200" i="5"/>
  <c r="AA196" i="5"/>
  <c r="Z196" i="5"/>
  <c r="AA189" i="5"/>
  <c r="Z189" i="5"/>
  <c r="AA186" i="5"/>
  <c r="Z186" i="5"/>
  <c r="AA181" i="5"/>
  <c r="Z181" i="5"/>
  <c r="AA177" i="5"/>
  <c r="Z177" i="5"/>
  <c r="AA175" i="5"/>
  <c r="AA176" i="5" s="1"/>
  <c r="Z175" i="5"/>
  <c r="Z176" i="5" s="1"/>
  <c r="AA170" i="5"/>
  <c r="AA169" i="5" s="1"/>
  <c r="Z170" i="5"/>
  <c r="Z169" i="5" s="1"/>
  <c r="AA166" i="5"/>
  <c r="Z166" i="5"/>
  <c r="Z164" i="5" s="1"/>
  <c r="Z160" i="5" s="1"/>
  <c r="Z159" i="5" s="1"/>
  <c r="AA164" i="5"/>
  <c r="AA160" i="5" s="1"/>
  <c r="AA159" i="5" s="1"/>
  <c r="AA161" i="5"/>
  <c r="Z161" i="5"/>
  <c r="AA156" i="5"/>
  <c r="Z156" i="5"/>
  <c r="Z155" i="5" s="1"/>
  <c r="AA155" i="5"/>
  <c r="AA152" i="5"/>
  <c r="Z152" i="5"/>
  <c r="Z151" i="5" s="1"/>
  <c r="AA151" i="5"/>
  <c r="AA150" i="5"/>
  <c r="Z150" i="5"/>
  <c r="AA149" i="5"/>
  <c r="AA148" i="5" s="1"/>
  <c r="AA147" i="5" s="1"/>
  <c r="AA146" i="5" s="1"/>
  <c r="Z149" i="5"/>
  <c r="AA142" i="5"/>
  <c r="AA141" i="5" s="1"/>
  <c r="Z142" i="5"/>
  <c r="Z141" i="5" s="1"/>
  <c r="AA137" i="5"/>
  <c r="Z137" i="5"/>
  <c r="AA136" i="5"/>
  <c r="Z136" i="5"/>
  <c r="AA135" i="5"/>
  <c r="Z135" i="5"/>
  <c r="AA131" i="5"/>
  <c r="AA128" i="5"/>
  <c r="Z128" i="5"/>
  <c r="AA123" i="5"/>
  <c r="Z123" i="5"/>
  <c r="AA122" i="5"/>
  <c r="Z122" i="5"/>
  <c r="AA120" i="5"/>
  <c r="Z120" i="5"/>
  <c r="AA118" i="5"/>
  <c r="AA117" i="5" s="1"/>
  <c r="AA116" i="5" s="1"/>
  <c r="Z118" i="5"/>
  <c r="AA113" i="5"/>
  <c r="AA112" i="5" s="1"/>
  <c r="AA111" i="5" s="1"/>
  <c r="AA110" i="5" s="1"/>
  <c r="Z113" i="5"/>
  <c r="AA108" i="5"/>
  <c r="AA107" i="5" s="1"/>
  <c r="AA106" i="5" s="1"/>
  <c r="AA105" i="5" s="1"/>
  <c r="AA104" i="5" s="1"/>
  <c r="Z108" i="5"/>
  <c r="Z107" i="5" s="1"/>
  <c r="AA102" i="5"/>
  <c r="Z102" i="5"/>
  <c r="AA97" i="5"/>
  <c r="Z97" i="5"/>
  <c r="AA96" i="5"/>
  <c r="Z96" i="5"/>
  <c r="AA90" i="5"/>
  <c r="Z90" i="5"/>
  <c r="AA87" i="5"/>
  <c r="AA86" i="5" s="1"/>
  <c r="Z87" i="5"/>
  <c r="AA83" i="5"/>
  <c r="Z83" i="5"/>
  <c r="AA80" i="5"/>
  <c r="Z80" i="5"/>
  <c r="AA77" i="5"/>
  <c r="Z77" i="5"/>
  <c r="AA74" i="5"/>
  <c r="Z74" i="5"/>
  <c r="AA71" i="5"/>
  <c r="Z71" i="5"/>
  <c r="AA68" i="5"/>
  <c r="Z68" i="5"/>
  <c r="AA65" i="5"/>
  <c r="Z65" i="5"/>
  <c r="AA64" i="5"/>
  <c r="AA60" i="5"/>
  <c r="AA382" i="5" s="1"/>
  <c r="Z60" i="5"/>
  <c r="AA57" i="5"/>
  <c r="Z57" i="5"/>
  <c r="AA54" i="5"/>
  <c r="Z54" i="5"/>
  <c r="AA51" i="5"/>
  <c r="Z51" i="5"/>
  <c r="AA48" i="5"/>
  <c r="Z48" i="5"/>
  <c r="AA45" i="5"/>
  <c r="Z45" i="5"/>
  <c r="AA42" i="5"/>
  <c r="Z42" i="5"/>
  <c r="AA39" i="5"/>
  <c r="Z39" i="5"/>
  <c r="AA36" i="5"/>
  <c r="Z36" i="5"/>
  <c r="AA33" i="5"/>
  <c r="Z33" i="5"/>
  <c r="AA31" i="5"/>
  <c r="Z31" i="5"/>
  <c r="AA30" i="5"/>
  <c r="AA29" i="5" s="1"/>
  <c r="AA28" i="5" s="1"/>
  <c r="Z30" i="5"/>
  <c r="Z29" i="5" s="1"/>
  <c r="AA23" i="5"/>
  <c r="Z23" i="5"/>
  <c r="AA22" i="5"/>
  <c r="AA21" i="5" s="1"/>
  <c r="AA18" i="5"/>
  <c r="Z18" i="5"/>
  <c r="AA15" i="5"/>
  <c r="AA12" i="5" s="1"/>
  <c r="AA11" i="5" s="1"/>
  <c r="Z15" i="5"/>
  <c r="Z12" i="5" s="1"/>
  <c r="K387" i="5"/>
  <c r="J387" i="5"/>
  <c r="K383" i="5"/>
  <c r="J383" i="5"/>
  <c r="K380" i="5"/>
  <c r="J380" i="5"/>
  <c r="K379" i="5"/>
  <c r="J379" i="5"/>
  <c r="K374" i="5"/>
  <c r="J374" i="5"/>
  <c r="J372" i="5"/>
  <c r="J370" i="5"/>
  <c r="J368" i="5"/>
  <c r="K365" i="5"/>
  <c r="J365" i="5"/>
  <c r="K359" i="5"/>
  <c r="K356" i="5" s="1"/>
  <c r="K358" i="5"/>
  <c r="J358" i="5"/>
  <c r="J356" i="5"/>
  <c r="K334" i="5"/>
  <c r="K335" i="5" s="1"/>
  <c r="J334" i="5"/>
  <c r="J333" i="5" s="1"/>
  <c r="K304" i="5"/>
  <c r="J304" i="5"/>
  <c r="K302" i="5"/>
  <c r="J302" i="5"/>
  <c r="K299" i="5"/>
  <c r="J299" i="5"/>
  <c r="K297" i="5"/>
  <c r="J297" i="5"/>
  <c r="K293" i="5"/>
  <c r="J293" i="5"/>
  <c r="K290" i="5"/>
  <c r="J290" i="5"/>
  <c r="K287" i="5"/>
  <c r="J287" i="5"/>
  <c r="K284" i="5"/>
  <c r="J284" i="5"/>
  <c r="K278" i="5"/>
  <c r="J278" i="5"/>
  <c r="K275" i="5"/>
  <c r="J275" i="5"/>
  <c r="K270" i="5"/>
  <c r="J270" i="5"/>
  <c r="K268" i="5"/>
  <c r="J268" i="5"/>
  <c r="K266" i="5"/>
  <c r="J266" i="5"/>
  <c r="K263" i="5"/>
  <c r="J263" i="5"/>
  <c r="K261" i="5"/>
  <c r="J261" i="5"/>
  <c r="K258" i="5"/>
  <c r="J258" i="5"/>
  <c r="K254" i="5"/>
  <c r="J254" i="5"/>
  <c r="K252" i="5"/>
  <c r="J252" i="5"/>
  <c r="K250" i="5"/>
  <c r="K249" i="5" s="1"/>
  <c r="K248" i="5" s="1"/>
  <c r="K247" i="5" s="1"/>
  <c r="J250" i="5"/>
  <c r="K242" i="5"/>
  <c r="J242" i="5"/>
  <c r="K240" i="5"/>
  <c r="J240" i="5"/>
  <c r="K234" i="5"/>
  <c r="J234" i="5"/>
  <c r="K232" i="5"/>
  <c r="J232" i="5"/>
  <c r="K229" i="5"/>
  <c r="J229" i="5"/>
  <c r="K226" i="5"/>
  <c r="J226" i="5"/>
  <c r="K222" i="5"/>
  <c r="J222" i="5"/>
  <c r="K218" i="5"/>
  <c r="J218" i="5"/>
  <c r="K211" i="5"/>
  <c r="J211" i="5"/>
  <c r="K209" i="5"/>
  <c r="J209" i="5"/>
  <c r="K207" i="5"/>
  <c r="J207" i="5"/>
  <c r="K203" i="5"/>
  <c r="J203" i="5"/>
  <c r="K200" i="5"/>
  <c r="J200" i="5"/>
  <c r="K196" i="5"/>
  <c r="J196" i="5"/>
  <c r="K189" i="5"/>
  <c r="J189" i="5"/>
  <c r="K186" i="5"/>
  <c r="J186" i="5"/>
  <c r="K181" i="5"/>
  <c r="J181" i="5"/>
  <c r="K177" i="5"/>
  <c r="J177" i="5"/>
  <c r="K175" i="5"/>
  <c r="K176" i="5" s="1"/>
  <c r="K170" i="5"/>
  <c r="K169" i="5" s="1"/>
  <c r="J170" i="5"/>
  <c r="J169" i="5" s="1"/>
  <c r="J162" i="5"/>
  <c r="K161" i="5"/>
  <c r="J161" i="5"/>
  <c r="K156" i="5"/>
  <c r="K155" i="5" s="1"/>
  <c r="J156" i="5"/>
  <c r="K152" i="5"/>
  <c r="K151" i="5" s="1"/>
  <c r="J152" i="5"/>
  <c r="J151" i="5" s="1"/>
  <c r="K150" i="5"/>
  <c r="J150" i="5"/>
  <c r="K149" i="5"/>
  <c r="K148" i="5" s="1"/>
  <c r="K147" i="5" s="1"/>
  <c r="K146" i="5" s="1"/>
  <c r="J149" i="5"/>
  <c r="J148" i="5" s="1"/>
  <c r="K142" i="5"/>
  <c r="K141" i="5" s="1"/>
  <c r="J142" i="5"/>
  <c r="K137" i="5"/>
  <c r="J137" i="5"/>
  <c r="K136" i="5"/>
  <c r="K135" i="5" s="1"/>
  <c r="J136" i="5"/>
  <c r="K131" i="5"/>
  <c r="J131" i="5"/>
  <c r="K128" i="5"/>
  <c r="K127" i="5" s="1"/>
  <c r="K126" i="5" s="1"/>
  <c r="J128" i="5"/>
  <c r="J127" i="5" s="1"/>
  <c r="J126" i="5" s="1"/>
  <c r="K123" i="5"/>
  <c r="J123" i="5"/>
  <c r="K122" i="5"/>
  <c r="J122" i="5"/>
  <c r="K120" i="5"/>
  <c r="J120" i="5"/>
  <c r="K118" i="5"/>
  <c r="K117" i="5" s="1"/>
  <c r="K116" i="5" s="1"/>
  <c r="K115" i="5" s="1"/>
  <c r="J118" i="5"/>
  <c r="K113" i="5"/>
  <c r="K112" i="5" s="1"/>
  <c r="K111" i="5" s="1"/>
  <c r="K110" i="5" s="1"/>
  <c r="J113" i="5"/>
  <c r="K108" i="5"/>
  <c r="K107" i="5" s="1"/>
  <c r="K106" i="5" s="1"/>
  <c r="K105" i="5" s="1"/>
  <c r="K104" i="5" s="1"/>
  <c r="J108" i="5"/>
  <c r="J107" i="5" s="1"/>
  <c r="K102" i="5"/>
  <c r="J102" i="5"/>
  <c r="K97" i="5"/>
  <c r="J97" i="5"/>
  <c r="K96" i="5"/>
  <c r="K90" i="5"/>
  <c r="J90" i="5"/>
  <c r="K87" i="5"/>
  <c r="J87" i="5"/>
  <c r="K83" i="5"/>
  <c r="J83" i="5"/>
  <c r="K80" i="5"/>
  <c r="J80" i="5"/>
  <c r="K77" i="5"/>
  <c r="J77" i="5"/>
  <c r="K74" i="5"/>
  <c r="J74" i="5"/>
  <c r="K71" i="5"/>
  <c r="J71" i="5"/>
  <c r="K68" i="5"/>
  <c r="J68" i="5"/>
  <c r="K65" i="5"/>
  <c r="K64" i="5" s="1"/>
  <c r="J65" i="5"/>
  <c r="K60" i="5"/>
  <c r="K382" i="5" s="1"/>
  <c r="J60" i="5"/>
  <c r="K57" i="5"/>
  <c r="J57" i="5"/>
  <c r="K54" i="5"/>
  <c r="J54" i="5"/>
  <c r="K51" i="5"/>
  <c r="J51" i="5"/>
  <c r="K48" i="5"/>
  <c r="J48" i="5"/>
  <c r="K45" i="5"/>
  <c r="J45" i="5"/>
  <c r="K42" i="5"/>
  <c r="J42" i="5"/>
  <c r="K39" i="5"/>
  <c r="J39" i="5"/>
  <c r="K36" i="5"/>
  <c r="K33" i="5"/>
  <c r="K31" i="5"/>
  <c r="J31" i="5"/>
  <c r="K30" i="5"/>
  <c r="K29" i="5" s="1"/>
  <c r="K28" i="5" s="1"/>
  <c r="J30" i="5"/>
  <c r="K23" i="5"/>
  <c r="K22" i="5" s="1"/>
  <c r="K21" i="5" s="1"/>
  <c r="J23" i="5"/>
  <c r="K18" i="5"/>
  <c r="J18" i="5"/>
  <c r="K15" i="5"/>
  <c r="K12" i="5" s="1"/>
  <c r="K11" i="5" s="1"/>
  <c r="J15" i="5"/>
  <c r="Z363" i="5" l="1"/>
  <c r="Z362" i="5"/>
  <c r="Z361" i="5" s="1"/>
  <c r="AA127" i="5"/>
  <c r="AA126" i="5" s="1"/>
  <c r="AA115" i="5" s="1"/>
  <c r="Z127" i="5"/>
  <c r="Z126" i="5" s="1"/>
  <c r="K364" i="5"/>
  <c r="K363" i="5" s="1"/>
  <c r="J135" i="5"/>
  <c r="K10" i="5"/>
  <c r="AA10" i="5"/>
  <c r="Z174" i="5"/>
  <c r="Z173" i="5" s="1"/>
  <c r="K86" i="5"/>
  <c r="K63" i="5" s="1"/>
  <c r="K62" i="5" s="1"/>
  <c r="AA174" i="5"/>
  <c r="AA173" i="5" s="1"/>
  <c r="AA172" i="5" s="1"/>
  <c r="J12" i="5"/>
  <c r="AA63" i="5"/>
  <c r="AA62" i="5" s="1"/>
  <c r="AA27" i="5" s="1"/>
  <c r="AA26" i="5" s="1"/>
  <c r="Z249" i="5"/>
  <c r="Z248" i="5" s="1"/>
  <c r="Z247" i="5" s="1"/>
  <c r="J249" i="5"/>
  <c r="J248" i="5" s="1"/>
  <c r="AA385" i="5"/>
  <c r="AA384" i="5" s="1"/>
  <c r="K174" i="5"/>
  <c r="K173" i="5" s="1"/>
  <c r="K172" i="5" s="1"/>
  <c r="J141" i="5"/>
  <c r="J155" i="5"/>
  <c r="J160" i="5"/>
  <c r="J159" i="5" s="1"/>
  <c r="J175" i="5"/>
  <c r="J176" i="5" s="1"/>
  <c r="J335" i="5"/>
  <c r="K27" i="5"/>
  <c r="K26" i="5" s="1"/>
  <c r="Z11" i="5"/>
  <c r="J112" i="5"/>
  <c r="J111" i="5" s="1"/>
  <c r="J110" i="5" s="1"/>
  <c r="Z112" i="5"/>
  <c r="Z111" i="5" s="1"/>
  <c r="Z110" i="5" s="1"/>
  <c r="Z117" i="5"/>
  <c r="Z22" i="5"/>
  <c r="Z28" i="5"/>
  <c r="Z64" i="5"/>
  <c r="Z86" i="5"/>
  <c r="Z106" i="5"/>
  <c r="AA381" i="5"/>
  <c r="Z148" i="5"/>
  <c r="Z335" i="5"/>
  <c r="J332" i="5"/>
  <c r="J331" i="5" s="1"/>
  <c r="J117" i="5"/>
  <c r="J116" i="5" s="1"/>
  <c r="J64" i="5"/>
  <c r="J86" i="5"/>
  <c r="J22" i="5"/>
  <c r="J21" i="5" s="1"/>
  <c r="J106" i="5"/>
  <c r="J11" i="5"/>
  <c r="J29" i="5"/>
  <c r="K381" i="5"/>
  <c r="J96" i="5"/>
  <c r="J147" i="5"/>
  <c r="J247" i="5"/>
  <c r="K333" i="5"/>
  <c r="K332" i="5" s="1"/>
  <c r="K331" i="5" s="1"/>
  <c r="J364" i="5"/>
  <c r="K362" i="5" l="1"/>
  <c r="K361" i="5" s="1"/>
  <c r="K385" i="5"/>
  <c r="K384" i="5" s="1"/>
  <c r="AA377" i="5"/>
  <c r="J385" i="5"/>
  <c r="AA389" i="5"/>
  <c r="Z385" i="5"/>
  <c r="Z384" i="5" s="1"/>
  <c r="AA378" i="5"/>
  <c r="J384" i="5"/>
  <c r="J174" i="5"/>
  <c r="J173" i="5" s="1"/>
  <c r="K389" i="5"/>
  <c r="J382" i="5"/>
  <c r="J381" i="5" s="1"/>
  <c r="AA390" i="5"/>
  <c r="Z116" i="5"/>
  <c r="Z172" i="5"/>
  <c r="Z63" i="5"/>
  <c r="Z382" i="5"/>
  <c r="Z381" i="5" s="1"/>
  <c r="Z21" i="5"/>
  <c r="Z147" i="5"/>
  <c r="Z105" i="5"/>
  <c r="J63" i="5"/>
  <c r="J62" i="5" s="1"/>
  <c r="J146" i="5"/>
  <c r="J115" i="5"/>
  <c r="J105" i="5"/>
  <c r="J362" i="5"/>
  <c r="J363" i="5"/>
  <c r="J28" i="5"/>
  <c r="J10" i="5"/>
  <c r="Z115" i="5"/>
  <c r="Z104" i="5"/>
  <c r="Z146" i="5"/>
  <c r="Z10" i="5"/>
  <c r="Z62" i="5"/>
  <c r="J389" i="5"/>
  <c r="J172" i="5"/>
  <c r="J104" i="5"/>
  <c r="J361" i="5"/>
  <c r="K378" i="5" l="1"/>
  <c r="J27" i="5"/>
  <c r="J378" i="5"/>
  <c r="Z378" i="5"/>
  <c r="Z27" i="5"/>
  <c r="Z389" i="5"/>
  <c r="J26" i="5"/>
  <c r="Z26" i="5" l="1"/>
  <c r="J377" i="5"/>
  <c r="Z377" i="5" l="1"/>
  <c r="J390" i="5"/>
  <c r="Z390" i="5" l="1"/>
  <c r="H387" i="5" l="1"/>
  <c r="H380" i="5" s="1"/>
  <c r="H383" i="5"/>
  <c r="H379" i="5" s="1"/>
  <c r="H374" i="5"/>
  <c r="H365" i="5"/>
  <c r="H364" i="5" s="1"/>
  <c r="H359" i="5"/>
  <c r="H358" i="5"/>
  <c r="H356" i="5"/>
  <c r="H334" i="5"/>
  <c r="H304" i="5"/>
  <c r="H302" i="5"/>
  <c r="H299" i="5"/>
  <c r="H297" i="5"/>
  <c r="H293" i="5"/>
  <c r="H290" i="5"/>
  <c r="H287" i="5"/>
  <c r="H284" i="5"/>
  <c r="H278" i="5"/>
  <c r="H275" i="5"/>
  <c r="H270" i="5"/>
  <c r="H268" i="5"/>
  <c r="H266" i="5"/>
  <c r="H263" i="5"/>
  <c r="H261" i="5"/>
  <c r="H258" i="5"/>
  <c r="H254" i="5"/>
  <c r="H252" i="5"/>
  <c r="H250" i="5"/>
  <c r="H242" i="5"/>
  <c r="H240" i="5"/>
  <c r="H234" i="5"/>
  <c r="H232" i="5"/>
  <c r="H229" i="5"/>
  <c r="H226" i="5"/>
  <c r="H222" i="5"/>
  <c r="H218" i="5"/>
  <c r="H211" i="5"/>
  <c r="H209" i="5"/>
  <c r="H207" i="5"/>
  <c r="H203" i="5"/>
  <c r="H200" i="5"/>
  <c r="H196" i="5"/>
  <c r="H189" i="5"/>
  <c r="H186" i="5"/>
  <c r="H181" i="5"/>
  <c r="H177" i="5"/>
  <c r="H170" i="5"/>
  <c r="H166" i="5"/>
  <c r="H161" i="5"/>
  <c r="H156" i="5"/>
  <c r="H152" i="5"/>
  <c r="H150" i="5"/>
  <c r="H149" i="5"/>
  <c r="H142" i="5"/>
  <c r="H141" i="5" s="1"/>
  <c r="H137" i="5"/>
  <c r="H136" i="5"/>
  <c r="H135" i="5" s="1"/>
  <c r="H131" i="5"/>
  <c r="H128" i="5"/>
  <c r="H123" i="5"/>
  <c r="H120" i="5"/>
  <c r="H118" i="5"/>
  <c r="H113" i="5"/>
  <c r="H108" i="5"/>
  <c r="H102" i="5"/>
  <c r="H97" i="5"/>
  <c r="H90" i="5"/>
  <c r="H87" i="5"/>
  <c r="H83" i="5"/>
  <c r="H80" i="5"/>
  <c r="H77" i="5"/>
  <c r="H74" i="5"/>
  <c r="H71" i="5"/>
  <c r="H68" i="5"/>
  <c r="H65" i="5"/>
  <c r="H60" i="5"/>
  <c r="H57" i="5"/>
  <c r="H54" i="5"/>
  <c r="H51" i="5"/>
  <c r="H48" i="5"/>
  <c r="H45" i="5"/>
  <c r="H42" i="5"/>
  <c r="H39" i="5"/>
  <c r="H36" i="5"/>
  <c r="H33" i="5"/>
  <c r="H31" i="5"/>
  <c r="H30" i="5"/>
  <c r="H23" i="5"/>
  <c r="H18" i="5"/>
  <c r="H15" i="5"/>
  <c r="H148" i="5" l="1"/>
  <c r="H147" i="5" s="1"/>
  <c r="H112" i="5"/>
  <c r="H155" i="5"/>
  <c r="H164" i="5"/>
  <c r="H249" i="5"/>
  <c r="H363" i="5"/>
  <c r="H22" i="5"/>
  <c r="H117" i="5"/>
  <c r="H122" i="5"/>
  <c r="H151" i="5"/>
  <c r="H169" i="5"/>
  <c r="H175" i="5"/>
  <c r="H176" i="5" s="1"/>
  <c r="H335" i="5"/>
  <c r="H362" i="5"/>
  <c r="H107" i="5"/>
  <c r="H96" i="5"/>
  <c r="H29" i="5"/>
  <c r="H12" i="5"/>
  <c r="H64" i="5"/>
  <c r="H127" i="5"/>
  <c r="H86" i="5"/>
  <c r="H116" i="5"/>
  <c r="H333" i="5"/>
  <c r="H174" i="5" l="1"/>
  <c r="H173" i="5" s="1"/>
  <c r="H332" i="5"/>
  <c r="H361" i="5"/>
  <c r="H385" i="5"/>
  <c r="H384" i="5" s="1"/>
  <c r="H126" i="5"/>
  <c r="H160" i="5"/>
  <c r="H111" i="5"/>
  <c r="H382" i="5"/>
  <c r="H381" i="5" s="1"/>
  <c r="H21" i="5"/>
  <c r="H248" i="5"/>
  <c r="H146" i="5"/>
  <c r="H106" i="5"/>
  <c r="H63" i="5"/>
  <c r="H28" i="5"/>
  <c r="H11" i="5"/>
  <c r="Y375" i="5"/>
  <c r="AB375" i="5" s="1"/>
  <c r="AE375" i="5" s="1"/>
  <c r="Y376" i="5"/>
  <c r="AB376" i="5" s="1"/>
  <c r="AE376" i="5" s="1"/>
  <c r="Y386" i="5"/>
  <c r="AB386" i="5" s="1"/>
  <c r="AE386" i="5" s="1"/>
  <c r="Y13" i="5"/>
  <c r="AB13" i="5" s="1"/>
  <c r="AE13" i="5" s="1"/>
  <c r="Y14" i="5"/>
  <c r="AB14" i="5" s="1"/>
  <c r="AE14" i="5" s="1"/>
  <c r="Y16" i="5"/>
  <c r="AB16" i="5" s="1"/>
  <c r="AE16" i="5" s="1"/>
  <c r="Y17" i="5"/>
  <c r="AB17" i="5" s="1"/>
  <c r="AE17" i="5" s="1"/>
  <c r="Y19" i="5"/>
  <c r="AB19" i="5" s="1"/>
  <c r="AE19" i="5" s="1"/>
  <c r="Y20" i="5"/>
  <c r="AB20" i="5" s="1"/>
  <c r="AE20" i="5" s="1"/>
  <c r="Y24" i="5"/>
  <c r="AB24" i="5" s="1"/>
  <c r="AE24" i="5" s="1"/>
  <c r="Y25" i="5"/>
  <c r="AB25" i="5" s="1"/>
  <c r="AE25" i="5" s="1"/>
  <c r="Y32" i="5"/>
  <c r="AB32" i="5" s="1"/>
  <c r="AE32" i="5" s="1"/>
  <c r="Y34" i="5"/>
  <c r="AB34" i="5" s="1"/>
  <c r="AE34" i="5" s="1"/>
  <c r="Y35" i="5"/>
  <c r="AB35" i="5" s="1"/>
  <c r="AE35" i="5" s="1"/>
  <c r="Y37" i="5"/>
  <c r="AB37" i="5" s="1"/>
  <c r="AE37" i="5" s="1"/>
  <c r="Y38" i="5"/>
  <c r="AB38" i="5" s="1"/>
  <c r="AE38" i="5" s="1"/>
  <c r="Y40" i="5"/>
  <c r="AB40" i="5" s="1"/>
  <c r="AE40" i="5" s="1"/>
  <c r="Y41" i="5"/>
  <c r="AB41" i="5" s="1"/>
  <c r="AE41" i="5" s="1"/>
  <c r="Y43" i="5"/>
  <c r="AB43" i="5" s="1"/>
  <c r="AE43" i="5" s="1"/>
  <c r="Y44" i="5"/>
  <c r="AB44" i="5" s="1"/>
  <c r="AE44" i="5" s="1"/>
  <c r="Y46" i="5"/>
  <c r="AB46" i="5" s="1"/>
  <c r="AE46" i="5" s="1"/>
  <c r="Y47" i="5"/>
  <c r="AB47" i="5" s="1"/>
  <c r="AE47" i="5" s="1"/>
  <c r="Y49" i="5"/>
  <c r="AB49" i="5" s="1"/>
  <c r="AE49" i="5" s="1"/>
  <c r="Y50" i="5"/>
  <c r="AB50" i="5" s="1"/>
  <c r="AE50" i="5" s="1"/>
  <c r="Y52" i="5"/>
  <c r="AB52" i="5" s="1"/>
  <c r="AE52" i="5" s="1"/>
  <c r="Y53" i="5"/>
  <c r="AB53" i="5" s="1"/>
  <c r="AE53" i="5" s="1"/>
  <c r="Y55" i="5"/>
  <c r="AB55" i="5" s="1"/>
  <c r="AE55" i="5" s="1"/>
  <c r="Y56" i="5"/>
  <c r="AB56" i="5" s="1"/>
  <c r="AE56" i="5" s="1"/>
  <c r="Y58" i="5"/>
  <c r="AB58" i="5" s="1"/>
  <c r="AE58" i="5" s="1"/>
  <c r="Y59" i="5"/>
  <c r="AB59" i="5" s="1"/>
  <c r="AE59" i="5" s="1"/>
  <c r="Y61" i="5"/>
  <c r="AB61" i="5" s="1"/>
  <c r="AE61" i="5" s="1"/>
  <c r="Y66" i="5"/>
  <c r="AB66" i="5" s="1"/>
  <c r="AE66" i="5" s="1"/>
  <c r="Y67" i="5"/>
  <c r="AB67" i="5" s="1"/>
  <c r="AE67" i="5" s="1"/>
  <c r="Y69" i="5"/>
  <c r="AB69" i="5" s="1"/>
  <c r="AE69" i="5" s="1"/>
  <c r="Y70" i="5"/>
  <c r="AB70" i="5" s="1"/>
  <c r="AE70" i="5" s="1"/>
  <c r="Y72" i="5"/>
  <c r="AB72" i="5" s="1"/>
  <c r="AE72" i="5" s="1"/>
  <c r="Y73" i="5"/>
  <c r="AB73" i="5" s="1"/>
  <c r="AE73" i="5" s="1"/>
  <c r="Y75" i="5"/>
  <c r="AB75" i="5" s="1"/>
  <c r="AE75" i="5" s="1"/>
  <c r="Y76" i="5"/>
  <c r="AB76" i="5" s="1"/>
  <c r="AE76" i="5" s="1"/>
  <c r="Y78" i="5"/>
  <c r="AB78" i="5" s="1"/>
  <c r="AE78" i="5" s="1"/>
  <c r="Y79" i="5"/>
  <c r="AB79" i="5" s="1"/>
  <c r="AE79" i="5" s="1"/>
  <c r="Y81" i="5"/>
  <c r="AB81" i="5" s="1"/>
  <c r="AE81" i="5" s="1"/>
  <c r="Y82" i="5"/>
  <c r="AB82" i="5" s="1"/>
  <c r="AE82" i="5" s="1"/>
  <c r="Y84" i="5"/>
  <c r="AB84" i="5" s="1"/>
  <c r="AE84" i="5" s="1"/>
  <c r="Y85" i="5"/>
  <c r="AB85" i="5" s="1"/>
  <c r="AE85" i="5" s="1"/>
  <c r="Y88" i="5"/>
  <c r="AB88" i="5" s="1"/>
  <c r="AE88" i="5" s="1"/>
  <c r="Y89" i="5"/>
  <c r="AB89" i="5" s="1"/>
  <c r="AE89" i="5" s="1"/>
  <c r="Y91" i="5"/>
  <c r="AB91" i="5" s="1"/>
  <c r="AE91" i="5" s="1"/>
  <c r="Y92" i="5"/>
  <c r="AB92" i="5" s="1"/>
  <c r="Y98" i="5"/>
  <c r="AB98" i="5" s="1"/>
  <c r="Y99" i="5"/>
  <c r="AB99" i="5" s="1"/>
  <c r="Y100" i="5"/>
  <c r="AB100" i="5" s="1"/>
  <c r="Y101" i="5"/>
  <c r="AB101" i="5" s="1"/>
  <c r="Y103" i="5"/>
  <c r="AB103" i="5" s="1"/>
  <c r="Y109" i="5"/>
  <c r="AB109" i="5" s="1"/>
  <c r="Y114" i="5"/>
  <c r="AB114" i="5" s="1"/>
  <c r="AE114" i="5" s="1"/>
  <c r="Y119" i="5"/>
  <c r="AB119" i="5" s="1"/>
  <c r="AE119" i="5" s="1"/>
  <c r="Y121" i="5"/>
  <c r="AB121" i="5" s="1"/>
  <c r="AE121" i="5" s="1"/>
  <c r="Y124" i="5"/>
  <c r="AB124" i="5" s="1"/>
  <c r="AE124" i="5" s="1"/>
  <c r="Y125" i="5"/>
  <c r="AB125" i="5" s="1"/>
  <c r="AE125" i="5" s="1"/>
  <c r="Y129" i="5"/>
  <c r="AB129" i="5" s="1"/>
  <c r="AE129" i="5" s="1"/>
  <c r="Y130" i="5"/>
  <c r="AB130" i="5" s="1"/>
  <c r="AE130" i="5" s="1"/>
  <c r="Y132" i="5"/>
  <c r="AB132" i="5" s="1"/>
  <c r="AE132" i="5" s="1"/>
  <c r="Y133" i="5"/>
  <c r="AB133" i="5" s="1"/>
  <c r="AE133" i="5" s="1"/>
  <c r="Y134" i="5"/>
  <c r="AB134" i="5" s="1"/>
  <c r="AE134" i="5" s="1"/>
  <c r="Y138" i="5"/>
  <c r="AB138" i="5" s="1"/>
  <c r="AE138" i="5" s="1"/>
  <c r="Y139" i="5"/>
  <c r="AB139" i="5" s="1"/>
  <c r="AE139" i="5" s="1"/>
  <c r="Y140" i="5"/>
  <c r="AB140" i="5" s="1"/>
  <c r="AE140" i="5" s="1"/>
  <c r="Y143" i="5"/>
  <c r="AB143" i="5" s="1"/>
  <c r="AE143" i="5" s="1"/>
  <c r="Y144" i="5"/>
  <c r="AB144" i="5" s="1"/>
  <c r="AE144" i="5" s="1"/>
  <c r="Y145" i="5"/>
  <c r="AB145" i="5" s="1"/>
  <c r="AE145" i="5" s="1"/>
  <c r="Y153" i="5"/>
  <c r="AB153" i="5" s="1"/>
  <c r="AE153" i="5" s="1"/>
  <c r="Y154" i="5"/>
  <c r="AB154" i="5" s="1"/>
  <c r="AE154" i="5" s="1"/>
  <c r="Y157" i="5"/>
  <c r="AB157" i="5" s="1"/>
  <c r="AE157" i="5" s="1"/>
  <c r="Y158" i="5"/>
  <c r="AB158" i="5" s="1"/>
  <c r="AE158" i="5" s="1"/>
  <c r="Y162" i="5"/>
  <c r="AB162" i="5" s="1"/>
  <c r="AE162" i="5" s="1"/>
  <c r="Y163" i="5"/>
  <c r="AB163" i="5" s="1"/>
  <c r="AE163" i="5" s="1"/>
  <c r="Y167" i="5"/>
  <c r="AB167" i="5" s="1"/>
  <c r="AE167" i="5" s="1"/>
  <c r="Y168" i="5"/>
  <c r="AB168" i="5" s="1"/>
  <c r="AE168" i="5" s="1"/>
  <c r="Y171" i="5"/>
  <c r="AB171" i="5" s="1"/>
  <c r="AE171" i="5" s="1"/>
  <c r="Y178" i="5"/>
  <c r="AB178" i="5" s="1"/>
  <c r="AE178" i="5" s="1"/>
  <c r="Y180" i="5"/>
  <c r="AB180" i="5" s="1"/>
  <c r="AE180" i="5" s="1"/>
  <c r="Y182" i="5"/>
  <c r="AB182" i="5" s="1"/>
  <c r="AE182" i="5" s="1"/>
  <c r="Y183" i="5"/>
  <c r="AB183" i="5" s="1"/>
  <c r="AE183" i="5" s="1"/>
  <c r="Y184" i="5"/>
  <c r="AB184" i="5" s="1"/>
  <c r="AE184" i="5" s="1"/>
  <c r="Y185" i="5"/>
  <c r="AB185" i="5" s="1"/>
  <c r="AE185" i="5" s="1"/>
  <c r="Y187" i="5"/>
  <c r="AB187" i="5" s="1"/>
  <c r="AE187" i="5" s="1"/>
  <c r="Y188" i="5"/>
  <c r="AB188" i="5" s="1"/>
  <c r="AE188" i="5" s="1"/>
  <c r="Y190" i="5"/>
  <c r="AB190" i="5" s="1"/>
  <c r="AE190" i="5" s="1"/>
  <c r="Y191" i="5"/>
  <c r="AB191" i="5" s="1"/>
  <c r="AE191" i="5" s="1"/>
  <c r="Y192" i="5"/>
  <c r="AB192" i="5" s="1"/>
  <c r="AE192" i="5" s="1"/>
  <c r="Y193" i="5"/>
  <c r="AB193" i="5" s="1"/>
  <c r="AE193" i="5" s="1"/>
  <c r="Y194" i="5"/>
  <c r="AB194" i="5" s="1"/>
  <c r="AE194" i="5" s="1"/>
  <c r="Y195" i="5"/>
  <c r="AB195" i="5" s="1"/>
  <c r="AE195" i="5" s="1"/>
  <c r="Y197" i="5"/>
  <c r="AB197" i="5" s="1"/>
  <c r="AE197" i="5" s="1"/>
  <c r="Y198" i="5"/>
  <c r="AB198" i="5" s="1"/>
  <c r="AE198" i="5" s="1"/>
  <c r="Y199" i="5"/>
  <c r="AB199" i="5" s="1"/>
  <c r="AE199" i="5" s="1"/>
  <c r="Y201" i="5"/>
  <c r="AB201" i="5" s="1"/>
  <c r="AE201" i="5" s="1"/>
  <c r="Y202" i="5"/>
  <c r="AB202" i="5" s="1"/>
  <c r="AE202" i="5" s="1"/>
  <c r="Y204" i="5"/>
  <c r="AB204" i="5" s="1"/>
  <c r="AE204" i="5" s="1"/>
  <c r="Y205" i="5"/>
  <c r="AB205" i="5" s="1"/>
  <c r="AE205" i="5" s="1"/>
  <c r="Y206" i="5"/>
  <c r="AB206" i="5" s="1"/>
  <c r="AE206" i="5" s="1"/>
  <c r="Y208" i="5"/>
  <c r="AB208" i="5" s="1"/>
  <c r="AE208" i="5" s="1"/>
  <c r="Y210" i="5"/>
  <c r="AB210" i="5" s="1"/>
  <c r="AE210" i="5" s="1"/>
  <c r="Y212" i="5"/>
  <c r="AB212" i="5" s="1"/>
  <c r="AE212" i="5" s="1"/>
  <c r="Y213" i="5"/>
  <c r="AB213" i="5" s="1"/>
  <c r="AE213" i="5" s="1"/>
  <c r="Y214" i="5"/>
  <c r="AB214" i="5" s="1"/>
  <c r="AE214" i="5" s="1"/>
  <c r="Y215" i="5"/>
  <c r="AB215" i="5" s="1"/>
  <c r="AE215" i="5" s="1"/>
  <c r="Y216" i="5"/>
  <c r="AB216" i="5" s="1"/>
  <c r="AE216" i="5" s="1"/>
  <c r="Y217" i="5"/>
  <c r="AB217" i="5" s="1"/>
  <c r="AE217" i="5" s="1"/>
  <c r="Y219" i="5"/>
  <c r="AB219" i="5" s="1"/>
  <c r="AE219" i="5" s="1"/>
  <c r="Y220" i="5"/>
  <c r="AB220" i="5" s="1"/>
  <c r="AE220" i="5" s="1"/>
  <c r="Y221" i="5"/>
  <c r="AB221" i="5" s="1"/>
  <c r="AE221" i="5" s="1"/>
  <c r="Y223" i="5"/>
  <c r="AB223" i="5" s="1"/>
  <c r="AE223" i="5" s="1"/>
  <c r="Y224" i="5"/>
  <c r="AB224" i="5" s="1"/>
  <c r="AE224" i="5" s="1"/>
  <c r="Y225" i="5"/>
  <c r="AB225" i="5" s="1"/>
  <c r="AE225" i="5" s="1"/>
  <c r="Y227" i="5"/>
  <c r="AB227" i="5" s="1"/>
  <c r="AE227" i="5" s="1"/>
  <c r="Y228" i="5"/>
  <c r="AB228" i="5" s="1"/>
  <c r="AE228" i="5" s="1"/>
  <c r="Y230" i="5"/>
  <c r="AB230" i="5" s="1"/>
  <c r="AE230" i="5" s="1"/>
  <c r="Y231" i="5"/>
  <c r="AB231" i="5" s="1"/>
  <c r="AE231" i="5" s="1"/>
  <c r="Y233" i="5"/>
  <c r="AB233" i="5" s="1"/>
  <c r="AE233" i="5" s="1"/>
  <c r="Y235" i="5"/>
  <c r="AB235" i="5" s="1"/>
  <c r="AE235" i="5" s="1"/>
  <c r="Y236" i="5"/>
  <c r="AB236" i="5" s="1"/>
  <c r="AE236" i="5" s="1"/>
  <c r="Y237" i="5"/>
  <c r="AB237" i="5" s="1"/>
  <c r="AE237" i="5" s="1"/>
  <c r="Y238" i="5"/>
  <c r="AB238" i="5" s="1"/>
  <c r="AE238" i="5" s="1"/>
  <c r="Y239" i="5"/>
  <c r="AB239" i="5" s="1"/>
  <c r="AE239" i="5" s="1"/>
  <c r="Y241" i="5"/>
  <c r="AB241" i="5" s="1"/>
  <c r="AE241" i="5" s="1"/>
  <c r="Y243" i="5"/>
  <c r="AB243" i="5" s="1"/>
  <c r="AE243" i="5" s="1"/>
  <c r="Y244" i="5"/>
  <c r="AB244" i="5" s="1"/>
  <c r="AE244" i="5" s="1"/>
  <c r="Y245" i="5"/>
  <c r="AB245" i="5" s="1"/>
  <c r="AE245" i="5" s="1"/>
  <c r="Y246" i="5"/>
  <c r="AB246" i="5" s="1"/>
  <c r="AE246" i="5" s="1"/>
  <c r="Y251" i="5"/>
  <c r="AB251" i="5" s="1"/>
  <c r="AE251" i="5" s="1"/>
  <c r="Y253" i="5"/>
  <c r="AB253" i="5" s="1"/>
  <c r="AE253" i="5" s="1"/>
  <c r="Y255" i="5"/>
  <c r="AB255" i="5" s="1"/>
  <c r="AE255" i="5" s="1"/>
  <c r="Y256" i="5"/>
  <c r="AB256" i="5" s="1"/>
  <c r="AE256" i="5" s="1"/>
  <c r="Y257" i="5"/>
  <c r="AB257" i="5" s="1"/>
  <c r="AE257" i="5" s="1"/>
  <c r="Y259" i="5"/>
  <c r="AB259" i="5" s="1"/>
  <c r="AE259" i="5" s="1"/>
  <c r="Y260" i="5"/>
  <c r="AB260" i="5" s="1"/>
  <c r="AE260" i="5" s="1"/>
  <c r="Y262" i="5"/>
  <c r="AB262" i="5" s="1"/>
  <c r="AE262" i="5" s="1"/>
  <c r="Y264" i="5"/>
  <c r="AB264" i="5" s="1"/>
  <c r="AE264" i="5" s="1"/>
  <c r="Y265" i="5"/>
  <c r="AB265" i="5" s="1"/>
  <c r="AE265" i="5" s="1"/>
  <c r="Y267" i="5"/>
  <c r="AB267" i="5" s="1"/>
  <c r="AE267" i="5" s="1"/>
  <c r="Y269" i="5"/>
  <c r="AB269" i="5" s="1"/>
  <c r="AE269" i="5" s="1"/>
  <c r="Y271" i="5"/>
  <c r="AB271" i="5" s="1"/>
  <c r="AE271" i="5" s="1"/>
  <c r="Y272" i="5"/>
  <c r="AB272" i="5" s="1"/>
  <c r="AE272" i="5" s="1"/>
  <c r="Y273" i="5"/>
  <c r="AB273" i="5" s="1"/>
  <c r="AE273" i="5" s="1"/>
  <c r="Y274" i="5"/>
  <c r="AB274" i="5" s="1"/>
  <c r="AE274" i="5" s="1"/>
  <c r="Y276" i="5"/>
  <c r="AB276" i="5" s="1"/>
  <c r="AE276" i="5" s="1"/>
  <c r="Y277" i="5"/>
  <c r="AB277" i="5" s="1"/>
  <c r="AE277" i="5" s="1"/>
  <c r="Y279" i="5"/>
  <c r="AB279" i="5" s="1"/>
  <c r="AE279" i="5" s="1"/>
  <c r="Y280" i="5"/>
  <c r="AB280" i="5" s="1"/>
  <c r="AE280" i="5" s="1"/>
  <c r="Y281" i="5"/>
  <c r="AB281" i="5" s="1"/>
  <c r="AE281" i="5" s="1"/>
  <c r="Y282" i="5"/>
  <c r="AB282" i="5" s="1"/>
  <c r="AE282" i="5" s="1"/>
  <c r="Y283" i="5"/>
  <c r="AB283" i="5" s="1"/>
  <c r="AE283" i="5" s="1"/>
  <c r="Y285" i="5"/>
  <c r="AB285" i="5" s="1"/>
  <c r="AE285" i="5" s="1"/>
  <c r="Y286" i="5"/>
  <c r="AB286" i="5" s="1"/>
  <c r="AE286" i="5" s="1"/>
  <c r="Y288" i="5"/>
  <c r="AB288" i="5" s="1"/>
  <c r="AE288" i="5" s="1"/>
  <c r="Y289" i="5"/>
  <c r="AB289" i="5" s="1"/>
  <c r="AE289" i="5" s="1"/>
  <c r="Y291" i="5"/>
  <c r="AB291" i="5" s="1"/>
  <c r="AE291" i="5" s="1"/>
  <c r="Y292" i="5"/>
  <c r="AB292" i="5" s="1"/>
  <c r="AE292" i="5" s="1"/>
  <c r="Y294" i="5"/>
  <c r="AB294" i="5" s="1"/>
  <c r="AE294" i="5" s="1"/>
  <c r="Y295" i="5"/>
  <c r="AB295" i="5" s="1"/>
  <c r="AE295" i="5" s="1"/>
  <c r="Y296" i="5"/>
  <c r="AB296" i="5" s="1"/>
  <c r="AE296" i="5" s="1"/>
  <c r="Y298" i="5"/>
  <c r="AB298" i="5" s="1"/>
  <c r="AE298" i="5" s="1"/>
  <c r="Y300" i="5"/>
  <c r="AB300" i="5" s="1"/>
  <c r="AE300" i="5" s="1"/>
  <c r="Y301" i="5"/>
  <c r="AB301" i="5" s="1"/>
  <c r="AE301" i="5" s="1"/>
  <c r="Y303" i="5"/>
  <c r="AB303" i="5" s="1"/>
  <c r="AE303" i="5" s="1"/>
  <c r="Y305" i="5"/>
  <c r="AB305" i="5" s="1"/>
  <c r="AE305" i="5" s="1"/>
  <c r="Y312" i="5"/>
  <c r="AB312" i="5" s="1"/>
  <c r="AE312" i="5" s="1"/>
  <c r="Y313" i="5"/>
  <c r="AB313" i="5" s="1"/>
  <c r="AE313" i="5" s="1"/>
  <c r="Y314" i="5"/>
  <c r="AB314" i="5" s="1"/>
  <c r="AE314" i="5" s="1"/>
  <c r="Y315" i="5"/>
  <c r="AB315" i="5" s="1"/>
  <c r="AE315" i="5" s="1"/>
  <c r="Y316" i="5"/>
  <c r="AB316" i="5" s="1"/>
  <c r="AE316" i="5" s="1"/>
  <c r="Y317" i="5"/>
  <c r="AB317" i="5" s="1"/>
  <c r="AE317" i="5" s="1"/>
  <c r="Y318" i="5"/>
  <c r="AB318" i="5" s="1"/>
  <c r="AE318" i="5" s="1"/>
  <c r="Y319" i="5"/>
  <c r="AB319" i="5" s="1"/>
  <c r="AE319" i="5" s="1"/>
  <c r="Y320" i="5"/>
  <c r="AB320" i="5" s="1"/>
  <c r="AE320" i="5" s="1"/>
  <c r="Y321" i="5"/>
  <c r="AB321" i="5" s="1"/>
  <c r="AE321" i="5" s="1"/>
  <c r="Y322" i="5"/>
  <c r="AB322" i="5" s="1"/>
  <c r="AE322" i="5" s="1"/>
  <c r="Y323" i="5"/>
  <c r="AB323" i="5" s="1"/>
  <c r="AE323" i="5" s="1"/>
  <c r="Y324" i="5"/>
  <c r="AB324" i="5" s="1"/>
  <c r="AE324" i="5" s="1"/>
  <c r="Y325" i="5"/>
  <c r="AB325" i="5" s="1"/>
  <c r="AE325" i="5" s="1"/>
  <c r="Y326" i="5"/>
  <c r="AB326" i="5" s="1"/>
  <c r="AE326" i="5" s="1"/>
  <c r="Y327" i="5"/>
  <c r="AB327" i="5" s="1"/>
  <c r="AE327" i="5" s="1"/>
  <c r="Y328" i="5"/>
  <c r="AB328" i="5" s="1"/>
  <c r="AE328" i="5" s="1"/>
  <c r="Y329" i="5"/>
  <c r="AB329" i="5" s="1"/>
  <c r="AE329" i="5" s="1"/>
  <c r="Y330" i="5"/>
  <c r="AB330" i="5" s="1"/>
  <c r="AE330" i="5" s="1"/>
  <c r="Y336" i="5"/>
  <c r="AB336" i="5" s="1"/>
  <c r="AE336" i="5" s="1"/>
  <c r="Y337" i="5"/>
  <c r="AB337" i="5" s="1"/>
  <c r="AE337" i="5" s="1"/>
  <c r="Y338" i="5"/>
  <c r="AB338" i="5" s="1"/>
  <c r="AE338" i="5" s="1"/>
  <c r="Y339" i="5"/>
  <c r="AB339" i="5" s="1"/>
  <c r="AE339" i="5" s="1"/>
  <c r="Y340" i="5"/>
  <c r="AB340" i="5" s="1"/>
  <c r="AE340" i="5" s="1"/>
  <c r="Y341" i="5"/>
  <c r="AB341" i="5" s="1"/>
  <c r="AE341" i="5" s="1"/>
  <c r="Y342" i="5"/>
  <c r="AB342" i="5" s="1"/>
  <c r="AE342" i="5" s="1"/>
  <c r="Y343" i="5"/>
  <c r="AB343" i="5" s="1"/>
  <c r="AE343" i="5" s="1"/>
  <c r="Y344" i="5"/>
  <c r="AB344" i="5" s="1"/>
  <c r="AE344" i="5" s="1"/>
  <c r="Y345" i="5"/>
  <c r="AB345" i="5" s="1"/>
  <c r="AE345" i="5" s="1"/>
  <c r="Y346" i="5"/>
  <c r="AB346" i="5" s="1"/>
  <c r="AE346" i="5" s="1"/>
  <c r="Y347" i="5"/>
  <c r="AB347" i="5" s="1"/>
  <c r="AE347" i="5" s="1"/>
  <c r="Y348" i="5"/>
  <c r="AB348" i="5" s="1"/>
  <c r="AE348" i="5" s="1"/>
  <c r="Y349" i="5"/>
  <c r="AB349" i="5" s="1"/>
  <c r="AE349" i="5" s="1"/>
  <c r="Y350" i="5"/>
  <c r="AB350" i="5" s="1"/>
  <c r="AE350" i="5" s="1"/>
  <c r="Y351" i="5"/>
  <c r="AB351" i="5" s="1"/>
  <c r="AE351" i="5" s="1"/>
  <c r="Y352" i="5"/>
  <c r="AB352" i="5" s="1"/>
  <c r="AE352" i="5" s="1"/>
  <c r="Y353" i="5"/>
  <c r="AB353" i="5" s="1"/>
  <c r="AE353" i="5" s="1"/>
  <c r="Y354" i="5"/>
  <c r="AB354" i="5" s="1"/>
  <c r="AE354" i="5" s="1"/>
  <c r="Y355" i="5"/>
  <c r="AB355" i="5" s="1"/>
  <c r="AE355" i="5" s="1"/>
  <c r="Y357" i="5"/>
  <c r="AB357" i="5" s="1"/>
  <c r="AE357" i="5" s="1"/>
  <c r="H378" i="5" l="1"/>
  <c r="H389" i="5"/>
  <c r="H247" i="5"/>
  <c r="H172" i="5" s="1"/>
  <c r="H159" i="5"/>
  <c r="H110" i="5"/>
  <c r="H115" i="5"/>
  <c r="H331" i="5"/>
  <c r="H105" i="5"/>
  <c r="H62" i="5"/>
  <c r="H27" i="5" s="1"/>
  <c r="H10" i="5"/>
  <c r="H104" i="5" l="1"/>
  <c r="H26" i="5" s="1"/>
  <c r="H377" i="5" s="1"/>
  <c r="H390" i="5" l="1"/>
  <c r="F336" i="5" l="1"/>
  <c r="I336" i="5" s="1"/>
  <c r="L336" i="5" s="1"/>
  <c r="O336" i="5" s="1"/>
  <c r="D136" i="5" l="1"/>
  <c r="E136" i="5"/>
  <c r="G136" i="5"/>
  <c r="G387" i="5"/>
  <c r="G380" i="5" s="1"/>
  <c r="G383" i="5"/>
  <c r="G379" i="5" s="1"/>
  <c r="G374" i="5"/>
  <c r="G372" i="5"/>
  <c r="G370" i="5"/>
  <c r="G368" i="5"/>
  <c r="G365" i="5"/>
  <c r="G356" i="5"/>
  <c r="G358" i="5"/>
  <c r="G334" i="5"/>
  <c r="G335" i="5" s="1"/>
  <c r="G304" i="5"/>
  <c r="G302" i="5"/>
  <c r="G299" i="5"/>
  <c r="G297" i="5"/>
  <c r="G293" i="5"/>
  <c r="G290" i="5"/>
  <c r="G287" i="5"/>
  <c r="G284" i="5"/>
  <c r="G278" i="5"/>
  <c r="G275" i="5"/>
  <c r="G270" i="5"/>
  <c r="G268" i="5"/>
  <c r="G266" i="5"/>
  <c r="G263" i="5"/>
  <c r="G261" i="5"/>
  <c r="G258" i="5"/>
  <c r="G254" i="5"/>
  <c r="G252" i="5"/>
  <c r="G250" i="5"/>
  <c r="G242" i="5"/>
  <c r="G240" i="5"/>
  <c r="G234" i="5"/>
  <c r="G232" i="5"/>
  <c r="G229" i="5"/>
  <c r="G226" i="5"/>
  <c r="G222" i="5"/>
  <c r="G218" i="5"/>
  <c r="G211" i="5"/>
  <c r="G209" i="5"/>
  <c r="G207" i="5"/>
  <c r="G203" i="5"/>
  <c r="G200" i="5"/>
  <c r="G196" i="5"/>
  <c r="G189" i="5"/>
  <c r="G186" i="5"/>
  <c r="G181" i="5"/>
  <c r="G177" i="5"/>
  <c r="G170" i="5"/>
  <c r="G169" i="5" s="1"/>
  <c r="G166" i="5"/>
  <c r="G164" i="5" s="1"/>
  <c r="G162" i="5"/>
  <c r="G161" i="5"/>
  <c r="G156" i="5"/>
  <c r="G155" i="5" s="1"/>
  <c r="G152" i="5"/>
  <c r="G151" i="5" s="1"/>
  <c r="G150" i="5"/>
  <c r="G149" i="5"/>
  <c r="G142" i="5"/>
  <c r="G141" i="5" s="1"/>
  <c r="G137" i="5"/>
  <c r="G131" i="5"/>
  <c r="G128" i="5"/>
  <c r="G123" i="5"/>
  <c r="G122" i="5" s="1"/>
  <c r="G120" i="5"/>
  <c r="G118" i="5"/>
  <c r="G113" i="5"/>
  <c r="G112" i="5" s="1"/>
  <c r="G111" i="5" s="1"/>
  <c r="G110" i="5" s="1"/>
  <c r="G108" i="5"/>
  <c r="G107" i="5" s="1"/>
  <c r="G106" i="5" s="1"/>
  <c r="G105" i="5" s="1"/>
  <c r="G104" i="5" s="1"/>
  <c r="G102" i="5"/>
  <c r="G97" i="5"/>
  <c r="G96" i="5" s="1"/>
  <c r="G90" i="5"/>
  <c r="G87" i="5"/>
  <c r="G83" i="5"/>
  <c r="G80" i="5"/>
  <c r="G77" i="5"/>
  <c r="G74" i="5"/>
  <c r="G71" i="5"/>
  <c r="G68" i="5"/>
  <c r="G65" i="5"/>
  <c r="G60" i="5"/>
  <c r="G57" i="5"/>
  <c r="G54" i="5"/>
  <c r="G51" i="5"/>
  <c r="G48" i="5"/>
  <c r="G45" i="5"/>
  <c r="G42" i="5"/>
  <c r="G39" i="5"/>
  <c r="G31" i="5"/>
  <c r="G30" i="5"/>
  <c r="G29" i="5" s="1"/>
  <c r="G23" i="5"/>
  <c r="G22" i="5" s="1"/>
  <c r="G21" i="5" s="1"/>
  <c r="G18" i="5"/>
  <c r="G15" i="5"/>
  <c r="X387" i="5"/>
  <c r="W387" i="5"/>
  <c r="X383" i="5"/>
  <c r="X379" i="5" s="1"/>
  <c r="W383" i="5"/>
  <c r="W379" i="5" s="1"/>
  <c r="X380" i="5"/>
  <c r="W380" i="5"/>
  <c r="X374" i="5"/>
  <c r="W374" i="5"/>
  <c r="W372" i="5"/>
  <c r="W370" i="5"/>
  <c r="W368" i="5"/>
  <c r="W364" i="5" s="1"/>
  <c r="W363" i="5" s="1"/>
  <c r="X365" i="5"/>
  <c r="W365" i="5"/>
  <c r="X359" i="5"/>
  <c r="X356" i="5" s="1"/>
  <c r="W359" i="5"/>
  <c r="Y359" i="5" s="1"/>
  <c r="AB359" i="5" s="1"/>
  <c r="AE359" i="5" s="1"/>
  <c r="X358" i="5"/>
  <c r="W358" i="5"/>
  <c r="X334" i="5"/>
  <c r="X335" i="5" s="1"/>
  <c r="W334" i="5"/>
  <c r="X304" i="5"/>
  <c r="W304" i="5"/>
  <c r="X302" i="5"/>
  <c r="W302" i="5"/>
  <c r="X299" i="5"/>
  <c r="W299" i="5"/>
  <c r="X297" i="5"/>
  <c r="W297" i="5"/>
  <c r="X293" i="5"/>
  <c r="W293" i="5"/>
  <c r="X290" i="5"/>
  <c r="W290" i="5"/>
  <c r="X287" i="5"/>
  <c r="W287" i="5"/>
  <c r="X284" i="5"/>
  <c r="W284" i="5"/>
  <c r="X278" i="5"/>
  <c r="W278" i="5"/>
  <c r="X275" i="5"/>
  <c r="W275" i="5"/>
  <c r="X270" i="5"/>
  <c r="W270" i="5"/>
  <c r="X268" i="5"/>
  <c r="W268" i="5"/>
  <c r="X266" i="5"/>
  <c r="W266" i="5"/>
  <c r="X263" i="5"/>
  <c r="W263" i="5"/>
  <c r="X261" i="5"/>
  <c r="W261" i="5"/>
  <c r="X258" i="5"/>
  <c r="W258" i="5"/>
  <c r="X254" i="5"/>
  <c r="W254" i="5"/>
  <c r="X252" i="5"/>
  <c r="W252" i="5"/>
  <c r="X250" i="5"/>
  <c r="W250" i="5"/>
  <c r="X242" i="5"/>
  <c r="W242" i="5"/>
  <c r="X240" i="5"/>
  <c r="W240" i="5"/>
  <c r="X234" i="5"/>
  <c r="W234" i="5"/>
  <c r="X232" i="5"/>
  <c r="W232" i="5"/>
  <c r="X229" i="5"/>
  <c r="W229" i="5"/>
  <c r="X226" i="5"/>
  <c r="W226" i="5"/>
  <c r="X222" i="5"/>
  <c r="W222" i="5"/>
  <c r="X218" i="5"/>
  <c r="W218" i="5"/>
  <c r="X211" i="5"/>
  <c r="W211" i="5"/>
  <c r="X209" i="5"/>
  <c r="W209" i="5"/>
  <c r="X207" i="5"/>
  <c r="W207" i="5"/>
  <c r="X203" i="5"/>
  <c r="W203" i="5"/>
  <c r="X200" i="5"/>
  <c r="W200" i="5"/>
  <c r="X196" i="5"/>
  <c r="W196" i="5"/>
  <c r="X189" i="5"/>
  <c r="W189" i="5"/>
  <c r="X186" i="5"/>
  <c r="W186" i="5"/>
  <c r="X181" i="5"/>
  <c r="W181" i="5"/>
  <c r="X177" i="5"/>
  <c r="W177" i="5"/>
  <c r="X170" i="5"/>
  <c r="X169" i="5" s="1"/>
  <c r="W170" i="5"/>
  <c r="W169" i="5" s="1"/>
  <c r="X166" i="5"/>
  <c r="W166" i="5"/>
  <c r="W164" i="5" s="1"/>
  <c r="W160" i="5" s="1"/>
  <c r="W159" i="5" s="1"/>
  <c r="X164" i="5"/>
  <c r="X160" i="5" s="1"/>
  <c r="X159" i="5" s="1"/>
  <c r="X161" i="5"/>
  <c r="W161" i="5"/>
  <c r="X156" i="5"/>
  <c r="X155" i="5" s="1"/>
  <c r="W156" i="5"/>
  <c r="W155" i="5" s="1"/>
  <c r="X152" i="5"/>
  <c r="X151" i="5" s="1"/>
  <c r="W152" i="5"/>
  <c r="W151" i="5" s="1"/>
  <c r="X150" i="5"/>
  <c r="W150" i="5"/>
  <c r="X149" i="5"/>
  <c r="W149" i="5"/>
  <c r="X142" i="5"/>
  <c r="X141" i="5" s="1"/>
  <c r="W142" i="5"/>
  <c r="W141" i="5" s="1"/>
  <c r="X137" i="5"/>
  <c r="W137" i="5"/>
  <c r="X136" i="5"/>
  <c r="X135" i="5" s="1"/>
  <c r="W136" i="5"/>
  <c r="W135" i="5" s="1"/>
  <c r="X131" i="5"/>
  <c r="W131" i="5"/>
  <c r="X128" i="5"/>
  <c r="W128" i="5"/>
  <c r="X123" i="5"/>
  <c r="X122" i="5" s="1"/>
  <c r="W123" i="5"/>
  <c r="W122" i="5" s="1"/>
  <c r="X120" i="5"/>
  <c r="W120" i="5"/>
  <c r="X118" i="5"/>
  <c r="W118" i="5"/>
  <c r="X113" i="5"/>
  <c r="X112" i="5" s="1"/>
  <c r="X111" i="5" s="1"/>
  <c r="X110" i="5" s="1"/>
  <c r="W113" i="5"/>
  <c r="W112" i="5" s="1"/>
  <c r="W111" i="5" s="1"/>
  <c r="W110" i="5" s="1"/>
  <c r="X108" i="5"/>
  <c r="X107" i="5" s="1"/>
  <c r="X106" i="5" s="1"/>
  <c r="X105" i="5" s="1"/>
  <c r="X104" i="5" s="1"/>
  <c r="W108" i="5"/>
  <c r="X102" i="5"/>
  <c r="W102" i="5"/>
  <c r="X97" i="5"/>
  <c r="X96" i="5" s="1"/>
  <c r="W97" i="5"/>
  <c r="W96" i="5" s="1"/>
  <c r="X90" i="5"/>
  <c r="W90" i="5"/>
  <c r="X87" i="5"/>
  <c r="W87" i="5"/>
  <c r="X83" i="5"/>
  <c r="W83" i="5"/>
  <c r="X80" i="5"/>
  <c r="W80" i="5"/>
  <c r="X77" i="5"/>
  <c r="W77" i="5"/>
  <c r="X74" i="5"/>
  <c r="W74" i="5"/>
  <c r="X71" i="5"/>
  <c r="W71" i="5"/>
  <c r="X68" i="5"/>
  <c r="W68" i="5"/>
  <c r="X65" i="5"/>
  <c r="W65" i="5"/>
  <c r="X60" i="5"/>
  <c r="W60" i="5"/>
  <c r="X57" i="5"/>
  <c r="W57" i="5"/>
  <c r="X54" i="5"/>
  <c r="W54" i="5"/>
  <c r="X51" i="5"/>
  <c r="W51" i="5"/>
  <c r="X48" i="5"/>
  <c r="W48" i="5"/>
  <c r="X45" i="5"/>
  <c r="W45" i="5"/>
  <c r="X42" i="5"/>
  <c r="W42" i="5"/>
  <c r="X39" i="5"/>
  <c r="W39" i="5"/>
  <c r="X36" i="5"/>
  <c r="W36" i="5"/>
  <c r="X33" i="5"/>
  <c r="W33" i="5"/>
  <c r="X31" i="5"/>
  <c r="W31" i="5"/>
  <c r="X30" i="5"/>
  <c r="X29" i="5" s="1"/>
  <c r="W30" i="5"/>
  <c r="W29" i="5" s="1"/>
  <c r="W28" i="5" s="1"/>
  <c r="X23" i="5"/>
  <c r="X22" i="5" s="1"/>
  <c r="X21" i="5" s="1"/>
  <c r="W23" i="5"/>
  <c r="W22" i="5" s="1"/>
  <c r="W21" i="5" s="1"/>
  <c r="X18" i="5"/>
  <c r="W18" i="5"/>
  <c r="X15" i="5"/>
  <c r="W15" i="5"/>
  <c r="X382" i="5" l="1"/>
  <c r="X381" i="5" s="1"/>
  <c r="G12" i="5"/>
  <c r="G11" i="5" s="1"/>
  <c r="X249" i="5"/>
  <c r="X248" i="5" s="1"/>
  <c r="X247" i="5" s="1"/>
  <c r="W362" i="5"/>
  <c r="W361" i="5" s="1"/>
  <c r="X364" i="5"/>
  <c r="X363" i="5" s="1"/>
  <c r="X117" i="5"/>
  <c r="X116" i="5" s="1"/>
  <c r="W335" i="5"/>
  <c r="W382" i="5" s="1"/>
  <c r="W381" i="5" s="1"/>
  <c r="Y334" i="5"/>
  <c r="AB334" i="5" s="1"/>
  <c r="AE334" i="5" s="1"/>
  <c r="W356" i="5"/>
  <c r="W107" i="5"/>
  <c r="G28" i="5"/>
  <c r="W148" i="5"/>
  <c r="W147" i="5" s="1"/>
  <c r="W146" i="5" s="1"/>
  <c r="X127" i="5"/>
  <c r="X126" i="5" s="1"/>
  <c r="X115" i="5" s="1"/>
  <c r="W249" i="5"/>
  <c r="W248" i="5" s="1"/>
  <c r="W247" i="5" s="1"/>
  <c r="W64" i="5"/>
  <c r="X148" i="5"/>
  <c r="X147" i="5" s="1"/>
  <c r="X146" i="5" s="1"/>
  <c r="X12" i="5"/>
  <c r="X11" i="5" s="1"/>
  <c r="X10" i="5" s="1"/>
  <c r="G86" i="5"/>
  <c r="G127" i="5"/>
  <c r="G126" i="5" s="1"/>
  <c r="X86" i="5"/>
  <c r="W86" i="5"/>
  <c r="X175" i="5"/>
  <c r="X174" i="5" s="1"/>
  <c r="X173" i="5" s="1"/>
  <c r="W175" i="5"/>
  <c r="W176" i="5" s="1"/>
  <c r="G382" i="5"/>
  <c r="G381" i="5" s="1"/>
  <c r="G160" i="5"/>
  <c r="G159" i="5" s="1"/>
  <c r="W12" i="5"/>
  <c r="W11" i="5" s="1"/>
  <c r="X28" i="5"/>
  <c r="X64" i="5"/>
  <c r="X63" i="5" s="1"/>
  <c r="X62" i="5" s="1"/>
  <c r="W117" i="5"/>
  <c r="W116" i="5" s="1"/>
  <c r="W127" i="5"/>
  <c r="W126" i="5" s="1"/>
  <c r="G117" i="5"/>
  <c r="G116" i="5" s="1"/>
  <c r="G175" i="5"/>
  <c r="G174" i="5" s="1"/>
  <c r="G173" i="5" s="1"/>
  <c r="G333" i="5"/>
  <c r="G332" i="5" s="1"/>
  <c r="G331" i="5" s="1"/>
  <c r="X176" i="5"/>
  <c r="W10" i="5"/>
  <c r="G10" i="5"/>
  <c r="G364" i="5"/>
  <c r="G362" i="5" s="1"/>
  <c r="G361" i="5" s="1"/>
  <c r="X333" i="5"/>
  <c r="X332" i="5" s="1"/>
  <c r="X331" i="5" s="1"/>
  <c r="G64" i="5"/>
  <c r="G148" i="5"/>
  <c r="G147" i="5" s="1"/>
  <c r="G146" i="5" s="1"/>
  <c r="G249" i="5"/>
  <c r="G248" i="5" s="1"/>
  <c r="G247" i="5" s="1"/>
  <c r="W333" i="5"/>
  <c r="W332" i="5" s="1"/>
  <c r="W331" i="5" s="1"/>
  <c r="X385" i="5" l="1"/>
  <c r="X384" i="5" s="1"/>
  <c r="X389" i="5" s="1"/>
  <c r="X172" i="5"/>
  <c r="W385" i="5"/>
  <c r="W384" i="5" s="1"/>
  <c r="W389" i="5" s="1"/>
  <c r="W174" i="5"/>
  <c r="W173" i="5" s="1"/>
  <c r="W172" i="5" s="1"/>
  <c r="X27" i="5"/>
  <c r="X26" i="5" s="1"/>
  <c r="X362" i="5"/>
  <c r="X361" i="5" s="1"/>
  <c r="G115" i="5"/>
  <c r="W106" i="5"/>
  <c r="W63" i="5"/>
  <c r="W62" i="5" s="1"/>
  <c r="W27" i="5" s="1"/>
  <c r="G176" i="5"/>
  <c r="G385" i="5" s="1"/>
  <c r="G384" i="5" s="1"/>
  <c r="G389" i="5" s="1"/>
  <c r="G63" i="5"/>
  <c r="G62" i="5" s="1"/>
  <c r="G27" i="5" s="1"/>
  <c r="G26" i="5" s="1"/>
  <c r="G363" i="5"/>
  <c r="W115" i="5"/>
  <c r="X378" i="5"/>
  <c r="G172" i="5"/>
  <c r="X377" i="5" l="1"/>
  <c r="X390" i="5" s="1"/>
  <c r="W378" i="5"/>
  <c r="W105" i="5"/>
  <c r="G378" i="5"/>
  <c r="W104" i="5" l="1"/>
  <c r="W26" i="5" l="1"/>
  <c r="W377" i="5" l="1"/>
  <c r="W390" i="5" l="1"/>
  <c r="T370" i="5" l="1"/>
  <c r="T368" i="5"/>
  <c r="C372" i="5"/>
  <c r="C370" i="5"/>
  <c r="D108" i="5" l="1"/>
  <c r="T372" i="5" l="1"/>
  <c r="V367" i="5"/>
  <c r="Y367" i="5" s="1"/>
  <c r="AB367" i="5" s="1"/>
  <c r="AE367" i="5" s="1"/>
  <c r="V368" i="5"/>
  <c r="Y368" i="5" s="1"/>
  <c r="AB368" i="5" s="1"/>
  <c r="AE368" i="5" s="1"/>
  <c r="V369" i="5"/>
  <c r="Y369" i="5" s="1"/>
  <c r="AB369" i="5" s="1"/>
  <c r="AE369" i="5" s="1"/>
  <c r="V370" i="5"/>
  <c r="Y370" i="5" s="1"/>
  <c r="AB370" i="5" s="1"/>
  <c r="AE370" i="5" s="1"/>
  <c r="V371" i="5"/>
  <c r="Y371" i="5" s="1"/>
  <c r="AB371" i="5" s="1"/>
  <c r="AE371" i="5" s="1"/>
  <c r="V373" i="5"/>
  <c r="Y373" i="5" s="1"/>
  <c r="AB373" i="5" s="1"/>
  <c r="AE373" i="5" s="1"/>
  <c r="V366" i="5"/>
  <c r="Y366" i="5" s="1"/>
  <c r="AB366" i="5" s="1"/>
  <c r="AE366" i="5" s="1"/>
  <c r="T365" i="5"/>
  <c r="U365" i="5"/>
  <c r="F369" i="5"/>
  <c r="I369" i="5" s="1"/>
  <c r="L369" i="5" s="1"/>
  <c r="O369" i="5" s="1"/>
  <c r="F371" i="5"/>
  <c r="I371" i="5" s="1"/>
  <c r="L371" i="5" s="1"/>
  <c r="O371" i="5" s="1"/>
  <c r="F373" i="5"/>
  <c r="I373" i="5" s="1"/>
  <c r="L373" i="5" s="1"/>
  <c r="O373" i="5" s="1"/>
  <c r="C374" i="5"/>
  <c r="D374" i="5"/>
  <c r="E374" i="5"/>
  <c r="S374" i="5"/>
  <c r="T374" i="5"/>
  <c r="T364" i="5" s="1"/>
  <c r="U374" i="5"/>
  <c r="V374" i="5"/>
  <c r="Y374" i="5" s="1"/>
  <c r="AB374" i="5" s="1"/>
  <c r="AE374" i="5" s="1"/>
  <c r="F375" i="5"/>
  <c r="I375" i="5" s="1"/>
  <c r="L375" i="5" s="1"/>
  <c r="O375" i="5" s="1"/>
  <c r="F376" i="5"/>
  <c r="I376" i="5" s="1"/>
  <c r="L376" i="5" s="1"/>
  <c r="O376" i="5" s="1"/>
  <c r="D372" i="5"/>
  <c r="F372" i="5" s="1"/>
  <c r="I372" i="5" s="1"/>
  <c r="L372" i="5" s="1"/>
  <c r="O372" i="5" s="1"/>
  <c r="D370" i="5"/>
  <c r="F370" i="5" s="1"/>
  <c r="I370" i="5" s="1"/>
  <c r="L370" i="5" s="1"/>
  <c r="O370" i="5" s="1"/>
  <c r="D368" i="5"/>
  <c r="F368" i="5" s="1"/>
  <c r="I368" i="5" s="1"/>
  <c r="L368" i="5" s="1"/>
  <c r="O368" i="5" s="1"/>
  <c r="D365" i="5"/>
  <c r="F367" i="5"/>
  <c r="I367" i="5" s="1"/>
  <c r="L367" i="5" s="1"/>
  <c r="O367" i="5" s="1"/>
  <c r="V372" i="5" l="1"/>
  <c r="Y372" i="5" s="1"/>
  <c r="AB372" i="5" s="1"/>
  <c r="AE372" i="5" s="1"/>
  <c r="F374" i="5"/>
  <c r="I374" i="5" s="1"/>
  <c r="L374" i="5" s="1"/>
  <c r="O374" i="5" s="1"/>
  <c r="D364" i="5"/>
  <c r="D363" i="5" s="1"/>
  <c r="T359" i="5"/>
  <c r="U359" i="5"/>
  <c r="S359" i="5"/>
  <c r="D359" i="5"/>
  <c r="E359" i="5"/>
  <c r="C359" i="5"/>
  <c r="F16" i="5"/>
  <c r="I16" i="5" s="1"/>
  <c r="L16" i="5" s="1"/>
  <c r="O16" i="5" s="1"/>
  <c r="F17" i="5"/>
  <c r="I17" i="5" s="1"/>
  <c r="L17" i="5" s="1"/>
  <c r="O17" i="5" s="1"/>
  <c r="F19" i="5"/>
  <c r="I19" i="5" s="1"/>
  <c r="L19" i="5" s="1"/>
  <c r="O19" i="5" s="1"/>
  <c r="F20" i="5"/>
  <c r="I20" i="5" s="1"/>
  <c r="L20" i="5" s="1"/>
  <c r="O20" i="5" s="1"/>
  <c r="F24" i="5"/>
  <c r="I24" i="5" s="1"/>
  <c r="L24" i="5" s="1"/>
  <c r="O24" i="5" s="1"/>
  <c r="F25" i="5"/>
  <c r="I25" i="5" s="1"/>
  <c r="L25" i="5" s="1"/>
  <c r="O25" i="5" s="1"/>
  <c r="F32" i="5"/>
  <c r="I32" i="5" s="1"/>
  <c r="L32" i="5" s="1"/>
  <c r="O32" i="5" s="1"/>
  <c r="F33" i="5"/>
  <c r="I33" i="5" s="1"/>
  <c r="L33" i="5" s="1"/>
  <c r="O33" i="5" s="1"/>
  <c r="F34" i="5"/>
  <c r="I34" i="5" s="1"/>
  <c r="L34" i="5" s="1"/>
  <c r="O34" i="5" s="1"/>
  <c r="F35" i="5"/>
  <c r="I35" i="5" s="1"/>
  <c r="L35" i="5" s="1"/>
  <c r="O35" i="5" s="1"/>
  <c r="F36" i="5"/>
  <c r="I36" i="5" s="1"/>
  <c r="L36" i="5" s="1"/>
  <c r="O36" i="5" s="1"/>
  <c r="F37" i="5"/>
  <c r="I37" i="5" s="1"/>
  <c r="L37" i="5" s="1"/>
  <c r="O37" i="5" s="1"/>
  <c r="F38" i="5"/>
  <c r="I38" i="5" s="1"/>
  <c r="L38" i="5" s="1"/>
  <c r="O38" i="5" s="1"/>
  <c r="F40" i="5"/>
  <c r="I40" i="5" s="1"/>
  <c r="L40" i="5" s="1"/>
  <c r="O40" i="5" s="1"/>
  <c r="F41" i="5"/>
  <c r="I41" i="5" s="1"/>
  <c r="L41" i="5" s="1"/>
  <c r="O41" i="5" s="1"/>
  <c r="F43" i="5"/>
  <c r="I43" i="5" s="1"/>
  <c r="L43" i="5" s="1"/>
  <c r="O43" i="5" s="1"/>
  <c r="F44" i="5"/>
  <c r="I44" i="5" s="1"/>
  <c r="L44" i="5" s="1"/>
  <c r="O44" i="5" s="1"/>
  <c r="F46" i="5"/>
  <c r="I46" i="5" s="1"/>
  <c r="L46" i="5" s="1"/>
  <c r="O46" i="5" s="1"/>
  <c r="F47" i="5"/>
  <c r="I47" i="5" s="1"/>
  <c r="L47" i="5" s="1"/>
  <c r="O47" i="5" s="1"/>
  <c r="F49" i="5"/>
  <c r="I49" i="5" s="1"/>
  <c r="L49" i="5" s="1"/>
  <c r="O49" i="5" s="1"/>
  <c r="F50" i="5"/>
  <c r="I50" i="5" s="1"/>
  <c r="L50" i="5" s="1"/>
  <c r="O50" i="5" s="1"/>
  <c r="F52" i="5"/>
  <c r="I52" i="5" s="1"/>
  <c r="L52" i="5" s="1"/>
  <c r="O52" i="5" s="1"/>
  <c r="F53" i="5"/>
  <c r="I53" i="5" s="1"/>
  <c r="L53" i="5" s="1"/>
  <c r="O53" i="5" s="1"/>
  <c r="F55" i="5"/>
  <c r="I55" i="5" s="1"/>
  <c r="L55" i="5" s="1"/>
  <c r="O55" i="5" s="1"/>
  <c r="F56" i="5"/>
  <c r="I56" i="5" s="1"/>
  <c r="L56" i="5" s="1"/>
  <c r="O56" i="5" s="1"/>
  <c r="F58" i="5"/>
  <c r="I58" i="5" s="1"/>
  <c r="L58" i="5" s="1"/>
  <c r="O58" i="5" s="1"/>
  <c r="F59" i="5"/>
  <c r="I59" i="5" s="1"/>
  <c r="L59" i="5" s="1"/>
  <c r="O59" i="5" s="1"/>
  <c r="F61" i="5"/>
  <c r="I61" i="5" s="1"/>
  <c r="L61" i="5" s="1"/>
  <c r="O61" i="5" s="1"/>
  <c r="F66" i="5"/>
  <c r="I66" i="5" s="1"/>
  <c r="L66" i="5" s="1"/>
  <c r="O66" i="5" s="1"/>
  <c r="F67" i="5"/>
  <c r="I67" i="5" s="1"/>
  <c r="L67" i="5" s="1"/>
  <c r="O67" i="5" s="1"/>
  <c r="F69" i="5"/>
  <c r="I69" i="5" s="1"/>
  <c r="L69" i="5" s="1"/>
  <c r="O69" i="5" s="1"/>
  <c r="F70" i="5"/>
  <c r="I70" i="5" s="1"/>
  <c r="L70" i="5" s="1"/>
  <c r="O70" i="5" s="1"/>
  <c r="F72" i="5"/>
  <c r="I72" i="5" s="1"/>
  <c r="L72" i="5" s="1"/>
  <c r="O72" i="5" s="1"/>
  <c r="F73" i="5"/>
  <c r="I73" i="5" s="1"/>
  <c r="L73" i="5" s="1"/>
  <c r="O73" i="5" s="1"/>
  <c r="F75" i="5"/>
  <c r="I75" i="5" s="1"/>
  <c r="L75" i="5" s="1"/>
  <c r="O75" i="5" s="1"/>
  <c r="F76" i="5"/>
  <c r="I76" i="5" s="1"/>
  <c r="L76" i="5" s="1"/>
  <c r="O76" i="5" s="1"/>
  <c r="F78" i="5"/>
  <c r="I78" i="5" s="1"/>
  <c r="L78" i="5" s="1"/>
  <c r="O78" i="5" s="1"/>
  <c r="F79" i="5"/>
  <c r="I79" i="5" s="1"/>
  <c r="L79" i="5" s="1"/>
  <c r="O79" i="5" s="1"/>
  <c r="F81" i="5"/>
  <c r="I81" i="5" s="1"/>
  <c r="L81" i="5" s="1"/>
  <c r="O81" i="5" s="1"/>
  <c r="F82" i="5"/>
  <c r="I82" i="5" s="1"/>
  <c r="L82" i="5" s="1"/>
  <c r="O82" i="5" s="1"/>
  <c r="F84" i="5"/>
  <c r="I84" i="5" s="1"/>
  <c r="L84" i="5" s="1"/>
  <c r="O84" i="5" s="1"/>
  <c r="F85" i="5"/>
  <c r="I85" i="5" s="1"/>
  <c r="L85" i="5" s="1"/>
  <c r="O85" i="5" s="1"/>
  <c r="F88" i="5"/>
  <c r="I88" i="5" s="1"/>
  <c r="L88" i="5" s="1"/>
  <c r="O88" i="5" s="1"/>
  <c r="F89" i="5"/>
  <c r="I89" i="5" s="1"/>
  <c r="L89" i="5" s="1"/>
  <c r="O89" i="5" s="1"/>
  <c r="F91" i="5"/>
  <c r="I91" i="5" s="1"/>
  <c r="L91" i="5" s="1"/>
  <c r="O91" i="5" s="1"/>
  <c r="F92" i="5"/>
  <c r="I92" i="5" s="1"/>
  <c r="L92" i="5" s="1"/>
  <c r="O92" i="5" s="1"/>
  <c r="F98" i="5"/>
  <c r="I98" i="5" s="1"/>
  <c r="L98" i="5" s="1"/>
  <c r="O98" i="5" s="1"/>
  <c r="F99" i="5"/>
  <c r="I99" i="5" s="1"/>
  <c r="L99" i="5" s="1"/>
  <c r="O99" i="5" s="1"/>
  <c r="F100" i="5"/>
  <c r="I100" i="5" s="1"/>
  <c r="L100" i="5" s="1"/>
  <c r="O100" i="5" s="1"/>
  <c r="F101" i="5"/>
  <c r="I101" i="5" s="1"/>
  <c r="L101" i="5" s="1"/>
  <c r="O101" i="5" s="1"/>
  <c r="F103" i="5"/>
  <c r="I103" i="5" s="1"/>
  <c r="L103" i="5" s="1"/>
  <c r="O103" i="5" s="1"/>
  <c r="F109" i="5"/>
  <c r="I109" i="5" s="1"/>
  <c r="L109" i="5" s="1"/>
  <c r="O109" i="5" s="1"/>
  <c r="F114" i="5"/>
  <c r="I114" i="5" s="1"/>
  <c r="L114" i="5" s="1"/>
  <c r="O114" i="5" s="1"/>
  <c r="F119" i="5"/>
  <c r="I119" i="5" s="1"/>
  <c r="L119" i="5" s="1"/>
  <c r="O119" i="5" s="1"/>
  <c r="F121" i="5"/>
  <c r="I121" i="5" s="1"/>
  <c r="L121" i="5" s="1"/>
  <c r="O121" i="5" s="1"/>
  <c r="F124" i="5"/>
  <c r="I124" i="5" s="1"/>
  <c r="L124" i="5" s="1"/>
  <c r="O124" i="5" s="1"/>
  <c r="F125" i="5"/>
  <c r="I125" i="5" s="1"/>
  <c r="L125" i="5" s="1"/>
  <c r="O125" i="5" s="1"/>
  <c r="F129" i="5"/>
  <c r="I129" i="5" s="1"/>
  <c r="L129" i="5" s="1"/>
  <c r="O129" i="5" s="1"/>
  <c r="F130" i="5"/>
  <c r="I130" i="5" s="1"/>
  <c r="L130" i="5" s="1"/>
  <c r="O130" i="5" s="1"/>
  <c r="F132" i="5"/>
  <c r="I132" i="5" s="1"/>
  <c r="L132" i="5" s="1"/>
  <c r="O132" i="5" s="1"/>
  <c r="F133" i="5"/>
  <c r="I133" i="5" s="1"/>
  <c r="L133" i="5" s="1"/>
  <c r="O133" i="5" s="1"/>
  <c r="F134" i="5"/>
  <c r="I134" i="5" s="1"/>
  <c r="L134" i="5" s="1"/>
  <c r="O134" i="5" s="1"/>
  <c r="F138" i="5"/>
  <c r="F139" i="5"/>
  <c r="I139" i="5" s="1"/>
  <c r="L139" i="5" s="1"/>
  <c r="O139" i="5" s="1"/>
  <c r="F140" i="5"/>
  <c r="I140" i="5" s="1"/>
  <c r="L140" i="5" s="1"/>
  <c r="O140" i="5" s="1"/>
  <c r="F143" i="5"/>
  <c r="I143" i="5" s="1"/>
  <c r="L143" i="5" s="1"/>
  <c r="O143" i="5" s="1"/>
  <c r="F144" i="5"/>
  <c r="I144" i="5" s="1"/>
  <c r="L144" i="5" s="1"/>
  <c r="O144" i="5" s="1"/>
  <c r="F145" i="5"/>
  <c r="I145" i="5" s="1"/>
  <c r="L145" i="5" s="1"/>
  <c r="O145" i="5" s="1"/>
  <c r="F153" i="5"/>
  <c r="I153" i="5" s="1"/>
  <c r="L153" i="5" s="1"/>
  <c r="O153" i="5" s="1"/>
  <c r="F154" i="5"/>
  <c r="I154" i="5" s="1"/>
  <c r="L154" i="5" s="1"/>
  <c r="O154" i="5" s="1"/>
  <c r="F157" i="5"/>
  <c r="I157" i="5" s="1"/>
  <c r="L157" i="5" s="1"/>
  <c r="O157" i="5" s="1"/>
  <c r="F158" i="5"/>
  <c r="I158" i="5" s="1"/>
  <c r="L158" i="5" s="1"/>
  <c r="O158" i="5" s="1"/>
  <c r="F163" i="5"/>
  <c r="I163" i="5" s="1"/>
  <c r="L163" i="5" s="1"/>
  <c r="O163" i="5" s="1"/>
  <c r="F167" i="5"/>
  <c r="F168" i="5"/>
  <c r="F171" i="5"/>
  <c r="I171" i="5" s="1"/>
  <c r="L171" i="5" s="1"/>
  <c r="O171" i="5" s="1"/>
  <c r="F178" i="5"/>
  <c r="I178" i="5" s="1"/>
  <c r="L178" i="5" s="1"/>
  <c r="O178" i="5" s="1"/>
  <c r="F180" i="5"/>
  <c r="I180" i="5" s="1"/>
  <c r="L180" i="5" s="1"/>
  <c r="O180" i="5" s="1"/>
  <c r="F182" i="5"/>
  <c r="I182" i="5" s="1"/>
  <c r="L182" i="5" s="1"/>
  <c r="O182" i="5" s="1"/>
  <c r="F183" i="5"/>
  <c r="I183" i="5" s="1"/>
  <c r="L183" i="5" s="1"/>
  <c r="O183" i="5" s="1"/>
  <c r="F184" i="5"/>
  <c r="I184" i="5" s="1"/>
  <c r="L184" i="5" s="1"/>
  <c r="O184" i="5" s="1"/>
  <c r="F185" i="5"/>
  <c r="I185" i="5" s="1"/>
  <c r="L185" i="5" s="1"/>
  <c r="O185" i="5" s="1"/>
  <c r="F187" i="5"/>
  <c r="I187" i="5" s="1"/>
  <c r="L187" i="5" s="1"/>
  <c r="O187" i="5" s="1"/>
  <c r="F188" i="5"/>
  <c r="I188" i="5" s="1"/>
  <c r="L188" i="5" s="1"/>
  <c r="O188" i="5" s="1"/>
  <c r="F190" i="5"/>
  <c r="I190" i="5" s="1"/>
  <c r="L190" i="5" s="1"/>
  <c r="O190" i="5" s="1"/>
  <c r="F191" i="5"/>
  <c r="I191" i="5" s="1"/>
  <c r="L191" i="5" s="1"/>
  <c r="O191" i="5" s="1"/>
  <c r="F192" i="5"/>
  <c r="I192" i="5" s="1"/>
  <c r="L192" i="5" s="1"/>
  <c r="O192" i="5" s="1"/>
  <c r="F193" i="5"/>
  <c r="I193" i="5" s="1"/>
  <c r="L193" i="5" s="1"/>
  <c r="O193" i="5" s="1"/>
  <c r="F194" i="5"/>
  <c r="I194" i="5" s="1"/>
  <c r="L194" i="5" s="1"/>
  <c r="O194" i="5" s="1"/>
  <c r="F195" i="5"/>
  <c r="I195" i="5" s="1"/>
  <c r="L195" i="5" s="1"/>
  <c r="O195" i="5" s="1"/>
  <c r="F197" i="5"/>
  <c r="I197" i="5" s="1"/>
  <c r="L197" i="5" s="1"/>
  <c r="O197" i="5" s="1"/>
  <c r="F198" i="5"/>
  <c r="I198" i="5" s="1"/>
  <c r="L198" i="5" s="1"/>
  <c r="O198" i="5" s="1"/>
  <c r="F199" i="5"/>
  <c r="I199" i="5" s="1"/>
  <c r="L199" i="5" s="1"/>
  <c r="O199" i="5" s="1"/>
  <c r="F201" i="5"/>
  <c r="I201" i="5" s="1"/>
  <c r="L201" i="5" s="1"/>
  <c r="O201" i="5" s="1"/>
  <c r="F202" i="5"/>
  <c r="I202" i="5" s="1"/>
  <c r="L202" i="5" s="1"/>
  <c r="O202" i="5" s="1"/>
  <c r="F204" i="5"/>
  <c r="I204" i="5" s="1"/>
  <c r="L204" i="5" s="1"/>
  <c r="O204" i="5" s="1"/>
  <c r="F205" i="5"/>
  <c r="I205" i="5" s="1"/>
  <c r="L205" i="5" s="1"/>
  <c r="O205" i="5" s="1"/>
  <c r="F206" i="5"/>
  <c r="I206" i="5" s="1"/>
  <c r="L206" i="5" s="1"/>
  <c r="O206" i="5" s="1"/>
  <c r="F208" i="5"/>
  <c r="I208" i="5" s="1"/>
  <c r="L208" i="5" s="1"/>
  <c r="O208" i="5" s="1"/>
  <c r="F210" i="5"/>
  <c r="I210" i="5" s="1"/>
  <c r="L210" i="5" s="1"/>
  <c r="O210" i="5" s="1"/>
  <c r="F212" i="5"/>
  <c r="I212" i="5" s="1"/>
  <c r="L212" i="5" s="1"/>
  <c r="O212" i="5" s="1"/>
  <c r="F213" i="5"/>
  <c r="I213" i="5" s="1"/>
  <c r="L213" i="5" s="1"/>
  <c r="O213" i="5" s="1"/>
  <c r="F214" i="5"/>
  <c r="I214" i="5" s="1"/>
  <c r="L214" i="5" s="1"/>
  <c r="O214" i="5" s="1"/>
  <c r="F215" i="5"/>
  <c r="I215" i="5" s="1"/>
  <c r="L215" i="5" s="1"/>
  <c r="O215" i="5" s="1"/>
  <c r="F216" i="5"/>
  <c r="I216" i="5" s="1"/>
  <c r="L216" i="5" s="1"/>
  <c r="O216" i="5" s="1"/>
  <c r="F217" i="5"/>
  <c r="I217" i="5" s="1"/>
  <c r="L217" i="5" s="1"/>
  <c r="O217" i="5" s="1"/>
  <c r="F219" i="5"/>
  <c r="I219" i="5" s="1"/>
  <c r="L219" i="5" s="1"/>
  <c r="O219" i="5" s="1"/>
  <c r="F220" i="5"/>
  <c r="I220" i="5" s="1"/>
  <c r="L220" i="5" s="1"/>
  <c r="O220" i="5" s="1"/>
  <c r="F221" i="5"/>
  <c r="I221" i="5" s="1"/>
  <c r="L221" i="5" s="1"/>
  <c r="O221" i="5" s="1"/>
  <c r="F223" i="5"/>
  <c r="I223" i="5" s="1"/>
  <c r="L223" i="5" s="1"/>
  <c r="O223" i="5" s="1"/>
  <c r="F224" i="5"/>
  <c r="I224" i="5" s="1"/>
  <c r="L224" i="5" s="1"/>
  <c r="O224" i="5" s="1"/>
  <c r="F225" i="5"/>
  <c r="I225" i="5" s="1"/>
  <c r="L225" i="5" s="1"/>
  <c r="O225" i="5" s="1"/>
  <c r="F227" i="5"/>
  <c r="I227" i="5" s="1"/>
  <c r="L227" i="5" s="1"/>
  <c r="O227" i="5" s="1"/>
  <c r="F228" i="5"/>
  <c r="I228" i="5" s="1"/>
  <c r="L228" i="5" s="1"/>
  <c r="O228" i="5" s="1"/>
  <c r="F230" i="5"/>
  <c r="I230" i="5" s="1"/>
  <c r="L230" i="5" s="1"/>
  <c r="O230" i="5" s="1"/>
  <c r="F231" i="5"/>
  <c r="I231" i="5" s="1"/>
  <c r="L231" i="5" s="1"/>
  <c r="O231" i="5" s="1"/>
  <c r="F233" i="5"/>
  <c r="I233" i="5" s="1"/>
  <c r="L233" i="5" s="1"/>
  <c r="O233" i="5" s="1"/>
  <c r="F235" i="5"/>
  <c r="I235" i="5" s="1"/>
  <c r="L235" i="5" s="1"/>
  <c r="O235" i="5" s="1"/>
  <c r="F236" i="5"/>
  <c r="I236" i="5" s="1"/>
  <c r="L236" i="5" s="1"/>
  <c r="O236" i="5" s="1"/>
  <c r="F237" i="5"/>
  <c r="I237" i="5" s="1"/>
  <c r="L237" i="5" s="1"/>
  <c r="O237" i="5" s="1"/>
  <c r="F238" i="5"/>
  <c r="I238" i="5" s="1"/>
  <c r="L238" i="5" s="1"/>
  <c r="O238" i="5" s="1"/>
  <c r="F239" i="5"/>
  <c r="I239" i="5" s="1"/>
  <c r="L239" i="5" s="1"/>
  <c r="O239" i="5" s="1"/>
  <c r="F241" i="5"/>
  <c r="I241" i="5" s="1"/>
  <c r="L241" i="5" s="1"/>
  <c r="O241" i="5" s="1"/>
  <c r="F243" i="5"/>
  <c r="I243" i="5" s="1"/>
  <c r="L243" i="5" s="1"/>
  <c r="O243" i="5" s="1"/>
  <c r="F244" i="5"/>
  <c r="I244" i="5" s="1"/>
  <c r="L244" i="5" s="1"/>
  <c r="O244" i="5" s="1"/>
  <c r="F245" i="5"/>
  <c r="I245" i="5" s="1"/>
  <c r="L245" i="5" s="1"/>
  <c r="O245" i="5" s="1"/>
  <c r="F246" i="5"/>
  <c r="I246" i="5" s="1"/>
  <c r="L246" i="5" s="1"/>
  <c r="O246" i="5" s="1"/>
  <c r="F251" i="5"/>
  <c r="I251" i="5" s="1"/>
  <c r="L251" i="5" s="1"/>
  <c r="O251" i="5" s="1"/>
  <c r="F253" i="5"/>
  <c r="I253" i="5" s="1"/>
  <c r="L253" i="5" s="1"/>
  <c r="O253" i="5" s="1"/>
  <c r="F255" i="5"/>
  <c r="I255" i="5" s="1"/>
  <c r="L255" i="5" s="1"/>
  <c r="O255" i="5" s="1"/>
  <c r="F256" i="5"/>
  <c r="I256" i="5" s="1"/>
  <c r="L256" i="5" s="1"/>
  <c r="O256" i="5" s="1"/>
  <c r="F257" i="5"/>
  <c r="I257" i="5" s="1"/>
  <c r="L257" i="5" s="1"/>
  <c r="O257" i="5" s="1"/>
  <c r="F259" i="5"/>
  <c r="I259" i="5" s="1"/>
  <c r="L259" i="5" s="1"/>
  <c r="O259" i="5" s="1"/>
  <c r="F260" i="5"/>
  <c r="I260" i="5" s="1"/>
  <c r="L260" i="5" s="1"/>
  <c r="O260" i="5" s="1"/>
  <c r="F262" i="5"/>
  <c r="I262" i="5" s="1"/>
  <c r="L262" i="5" s="1"/>
  <c r="O262" i="5" s="1"/>
  <c r="F264" i="5"/>
  <c r="I264" i="5" s="1"/>
  <c r="L264" i="5" s="1"/>
  <c r="O264" i="5" s="1"/>
  <c r="F265" i="5"/>
  <c r="I265" i="5" s="1"/>
  <c r="L265" i="5" s="1"/>
  <c r="O265" i="5" s="1"/>
  <c r="F267" i="5"/>
  <c r="I267" i="5" s="1"/>
  <c r="L267" i="5" s="1"/>
  <c r="O267" i="5" s="1"/>
  <c r="F269" i="5"/>
  <c r="I269" i="5" s="1"/>
  <c r="L269" i="5" s="1"/>
  <c r="O269" i="5" s="1"/>
  <c r="F271" i="5"/>
  <c r="I271" i="5" s="1"/>
  <c r="L271" i="5" s="1"/>
  <c r="O271" i="5" s="1"/>
  <c r="F272" i="5"/>
  <c r="I272" i="5" s="1"/>
  <c r="L272" i="5" s="1"/>
  <c r="O272" i="5" s="1"/>
  <c r="F273" i="5"/>
  <c r="I273" i="5" s="1"/>
  <c r="L273" i="5" s="1"/>
  <c r="O273" i="5" s="1"/>
  <c r="F274" i="5"/>
  <c r="I274" i="5" s="1"/>
  <c r="L274" i="5" s="1"/>
  <c r="O274" i="5" s="1"/>
  <c r="F276" i="5"/>
  <c r="I276" i="5" s="1"/>
  <c r="L276" i="5" s="1"/>
  <c r="O276" i="5" s="1"/>
  <c r="F277" i="5"/>
  <c r="I277" i="5" s="1"/>
  <c r="L277" i="5" s="1"/>
  <c r="O277" i="5" s="1"/>
  <c r="F279" i="5"/>
  <c r="I279" i="5" s="1"/>
  <c r="L279" i="5" s="1"/>
  <c r="O279" i="5" s="1"/>
  <c r="F280" i="5"/>
  <c r="I280" i="5" s="1"/>
  <c r="L280" i="5" s="1"/>
  <c r="O280" i="5" s="1"/>
  <c r="F281" i="5"/>
  <c r="I281" i="5" s="1"/>
  <c r="L281" i="5" s="1"/>
  <c r="O281" i="5" s="1"/>
  <c r="F282" i="5"/>
  <c r="I282" i="5" s="1"/>
  <c r="L282" i="5" s="1"/>
  <c r="O282" i="5" s="1"/>
  <c r="F283" i="5"/>
  <c r="I283" i="5" s="1"/>
  <c r="L283" i="5" s="1"/>
  <c r="O283" i="5" s="1"/>
  <c r="F285" i="5"/>
  <c r="I285" i="5" s="1"/>
  <c r="L285" i="5" s="1"/>
  <c r="O285" i="5" s="1"/>
  <c r="F286" i="5"/>
  <c r="I286" i="5" s="1"/>
  <c r="L286" i="5" s="1"/>
  <c r="O286" i="5" s="1"/>
  <c r="F288" i="5"/>
  <c r="I288" i="5" s="1"/>
  <c r="L288" i="5" s="1"/>
  <c r="O288" i="5" s="1"/>
  <c r="F289" i="5"/>
  <c r="I289" i="5" s="1"/>
  <c r="L289" i="5" s="1"/>
  <c r="O289" i="5" s="1"/>
  <c r="F291" i="5"/>
  <c r="I291" i="5" s="1"/>
  <c r="L291" i="5" s="1"/>
  <c r="O291" i="5" s="1"/>
  <c r="F292" i="5"/>
  <c r="I292" i="5" s="1"/>
  <c r="L292" i="5" s="1"/>
  <c r="O292" i="5" s="1"/>
  <c r="F294" i="5"/>
  <c r="I294" i="5" s="1"/>
  <c r="L294" i="5" s="1"/>
  <c r="O294" i="5" s="1"/>
  <c r="F295" i="5"/>
  <c r="I295" i="5" s="1"/>
  <c r="L295" i="5" s="1"/>
  <c r="O295" i="5" s="1"/>
  <c r="F296" i="5"/>
  <c r="I296" i="5" s="1"/>
  <c r="L296" i="5" s="1"/>
  <c r="O296" i="5" s="1"/>
  <c r="F298" i="5"/>
  <c r="I298" i="5" s="1"/>
  <c r="L298" i="5" s="1"/>
  <c r="O298" i="5" s="1"/>
  <c r="F300" i="5"/>
  <c r="I300" i="5" s="1"/>
  <c r="L300" i="5" s="1"/>
  <c r="O300" i="5" s="1"/>
  <c r="F301" i="5"/>
  <c r="I301" i="5" s="1"/>
  <c r="L301" i="5" s="1"/>
  <c r="O301" i="5" s="1"/>
  <c r="F303" i="5"/>
  <c r="I303" i="5" s="1"/>
  <c r="L303" i="5" s="1"/>
  <c r="O303" i="5" s="1"/>
  <c r="F305" i="5"/>
  <c r="I305" i="5" s="1"/>
  <c r="L305" i="5" s="1"/>
  <c r="O305" i="5" s="1"/>
  <c r="F312" i="5"/>
  <c r="I312" i="5" s="1"/>
  <c r="L312" i="5" s="1"/>
  <c r="O312" i="5" s="1"/>
  <c r="F313" i="5"/>
  <c r="I313" i="5" s="1"/>
  <c r="L313" i="5" s="1"/>
  <c r="O313" i="5" s="1"/>
  <c r="F314" i="5"/>
  <c r="I314" i="5" s="1"/>
  <c r="L314" i="5" s="1"/>
  <c r="O314" i="5" s="1"/>
  <c r="F315" i="5"/>
  <c r="I315" i="5" s="1"/>
  <c r="L315" i="5" s="1"/>
  <c r="O315" i="5" s="1"/>
  <c r="F316" i="5"/>
  <c r="I316" i="5" s="1"/>
  <c r="L316" i="5" s="1"/>
  <c r="O316" i="5" s="1"/>
  <c r="F317" i="5"/>
  <c r="I317" i="5" s="1"/>
  <c r="L317" i="5" s="1"/>
  <c r="O317" i="5" s="1"/>
  <c r="F318" i="5"/>
  <c r="I318" i="5" s="1"/>
  <c r="L318" i="5" s="1"/>
  <c r="O318" i="5" s="1"/>
  <c r="F319" i="5"/>
  <c r="I319" i="5" s="1"/>
  <c r="L319" i="5" s="1"/>
  <c r="O319" i="5" s="1"/>
  <c r="F320" i="5"/>
  <c r="I320" i="5" s="1"/>
  <c r="L320" i="5" s="1"/>
  <c r="O320" i="5" s="1"/>
  <c r="F321" i="5"/>
  <c r="I321" i="5" s="1"/>
  <c r="L321" i="5" s="1"/>
  <c r="O321" i="5" s="1"/>
  <c r="F322" i="5"/>
  <c r="I322" i="5" s="1"/>
  <c r="L322" i="5" s="1"/>
  <c r="O322" i="5" s="1"/>
  <c r="F323" i="5"/>
  <c r="I323" i="5" s="1"/>
  <c r="L323" i="5" s="1"/>
  <c r="O323" i="5" s="1"/>
  <c r="F324" i="5"/>
  <c r="I324" i="5" s="1"/>
  <c r="L324" i="5" s="1"/>
  <c r="O324" i="5" s="1"/>
  <c r="F325" i="5"/>
  <c r="I325" i="5" s="1"/>
  <c r="L325" i="5" s="1"/>
  <c r="O325" i="5" s="1"/>
  <c r="F326" i="5"/>
  <c r="I326" i="5" s="1"/>
  <c r="L326" i="5" s="1"/>
  <c r="O326" i="5" s="1"/>
  <c r="F327" i="5"/>
  <c r="I327" i="5" s="1"/>
  <c r="L327" i="5" s="1"/>
  <c r="O327" i="5" s="1"/>
  <c r="F328" i="5"/>
  <c r="I328" i="5" s="1"/>
  <c r="L328" i="5" s="1"/>
  <c r="O328" i="5" s="1"/>
  <c r="F329" i="5"/>
  <c r="I329" i="5" s="1"/>
  <c r="L329" i="5" s="1"/>
  <c r="O329" i="5" s="1"/>
  <c r="F330" i="5"/>
  <c r="I330" i="5" s="1"/>
  <c r="L330" i="5" s="1"/>
  <c r="O330" i="5" s="1"/>
  <c r="F357" i="5"/>
  <c r="I357" i="5" s="1"/>
  <c r="L357" i="5" s="1"/>
  <c r="O357" i="5" s="1"/>
  <c r="F360" i="5"/>
  <c r="I360" i="5" s="1"/>
  <c r="L360" i="5" s="1"/>
  <c r="O360" i="5" s="1"/>
  <c r="F366" i="5"/>
  <c r="I366" i="5" s="1"/>
  <c r="L366" i="5" s="1"/>
  <c r="O366" i="5" s="1"/>
  <c r="F386" i="5"/>
  <c r="I386" i="5" s="1"/>
  <c r="L386" i="5" s="1"/>
  <c r="O386" i="5" s="1"/>
  <c r="E387" i="5"/>
  <c r="D387" i="5"/>
  <c r="E383" i="5"/>
  <c r="D383" i="5"/>
  <c r="E380" i="5"/>
  <c r="D380" i="5"/>
  <c r="E379" i="5"/>
  <c r="D379" i="5"/>
  <c r="E365" i="5"/>
  <c r="E358" i="5"/>
  <c r="D358" i="5"/>
  <c r="E356" i="5"/>
  <c r="E334" i="5"/>
  <c r="D334" i="5"/>
  <c r="D335" i="5" s="1"/>
  <c r="E304" i="5"/>
  <c r="D304" i="5"/>
  <c r="E302" i="5"/>
  <c r="D302" i="5"/>
  <c r="E299" i="5"/>
  <c r="D299" i="5"/>
  <c r="E297" i="5"/>
  <c r="D297" i="5"/>
  <c r="E293" i="5"/>
  <c r="D293" i="5"/>
  <c r="E290" i="5"/>
  <c r="D290" i="5"/>
  <c r="E287" i="5"/>
  <c r="D287" i="5"/>
  <c r="E284" i="5"/>
  <c r="D284" i="5"/>
  <c r="E278" i="5"/>
  <c r="D278" i="5"/>
  <c r="E275" i="5"/>
  <c r="D275" i="5"/>
  <c r="E270" i="5"/>
  <c r="D270" i="5"/>
  <c r="E268" i="5"/>
  <c r="D268" i="5"/>
  <c r="E266" i="5"/>
  <c r="D266" i="5"/>
  <c r="E263" i="5"/>
  <c r="D263" i="5"/>
  <c r="E261" i="5"/>
  <c r="D261" i="5"/>
  <c r="E258" i="5"/>
  <c r="D258" i="5"/>
  <c r="E254" i="5"/>
  <c r="D254" i="5"/>
  <c r="E252" i="5"/>
  <c r="D252" i="5"/>
  <c r="E250" i="5"/>
  <c r="D250" i="5"/>
  <c r="E242" i="5"/>
  <c r="D242" i="5"/>
  <c r="E240" i="5"/>
  <c r="D240" i="5"/>
  <c r="E234" i="5"/>
  <c r="D234" i="5"/>
  <c r="E232" i="5"/>
  <c r="D232" i="5"/>
  <c r="E229" i="5"/>
  <c r="D229" i="5"/>
  <c r="E226" i="5"/>
  <c r="D226" i="5"/>
  <c r="E222" i="5"/>
  <c r="D222" i="5"/>
  <c r="E218" i="5"/>
  <c r="D218" i="5"/>
  <c r="E211" i="5"/>
  <c r="D211" i="5"/>
  <c r="E209" i="5"/>
  <c r="D209" i="5"/>
  <c r="E207" i="5"/>
  <c r="D207" i="5"/>
  <c r="E203" i="5"/>
  <c r="D203" i="5"/>
  <c r="E200" i="5"/>
  <c r="D200" i="5"/>
  <c r="E196" i="5"/>
  <c r="D196" i="5"/>
  <c r="E189" i="5"/>
  <c r="D189" i="5"/>
  <c r="E186" i="5"/>
  <c r="D186" i="5"/>
  <c r="E181" i="5"/>
  <c r="D181" i="5"/>
  <c r="E177" i="5"/>
  <c r="D177" i="5"/>
  <c r="E170" i="5"/>
  <c r="D170" i="5"/>
  <c r="D169" i="5" s="1"/>
  <c r="E166" i="5"/>
  <c r="E164" i="5" s="1"/>
  <c r="D166" i="5"/>
  <c r="D164" i="5" s="1"/>
  <c r="E162" i="5"/>
  <c r="D162" i="5"/>
  <c r="E161" i="5"/>
  <c r="D161" i="5"/>
  <c r="E156" i="5"/>
  <c r="D156" i="5"/>
  <c r="D155" i="5" s="1"/>
  <c r="E152" i="5"/>
  <c r="D152" i="5"/>
  <c r="D151" i="5" s="1"/>
  <c r="E150" i="5"/>
  <c r="D150" i="5"/>
  <c r="E149" i="5"/>
  <c r="D149" i="5"/>
  <c r="E142" i="5"/>
  <c r="D142" i="5"/>
  <c r="D141" i="5" s="1"/>
  <c r="E137" i="5"/>
  <c r="D137" i="5"/>
  <c r="D135" i="5"/>
  <c r="E131" i="5"/>
  <c r="D131" i="5"/>
  <c r="E128" i="5"/>
  <c r="D128" i="5"/>
  <c r="E123" i="5"/>
  <c r="D123" i="5"/>
  <c r="D122" i="5" s="1"/>
  <c r="E120" i="5"/>
  <c r="D120" i="5"/>
  <c r="E118" i="5"/>
  <c r="D118" i="5"/>
  <c r="E113" i="5"/>
  <c r="D113" i="5"/>
  <c r="D112" i="5" s="1"/>
  <c r="E108" i="5"/>
  <c r="D107" i="5"/>
  <c r="E102" i="5"/>
  <c r="D102" i="5"/>
  <c r="E97" i="5"/>
  <c r="D97" i="5"/>
  <c r="D96" i="5" s="1"/>
  <c r="E90" i="5"/>
  <c r="D90" i="5"/>
  <c r="E87" i="5"/>
  <c r="D87" i="5"/>
  <c r="E83" i="5"/>
  <c r="D83" i="5"/>
  <c r="E80" i="5"/>
  <c r="D80" i="5"/>
  <c r="E77" i="5"/>
  <c r="D77" i="5"/>
  <c r="E74" i="5"/>
  <c r="D74" i="5"/>
  <c r="E71" i="5"/>
  <c r="D71" i="5"/>
  <c r="E68" i="5"/>
  <c r="D68" i="5"/>
  <c r="E65" i="5"/>
  <c r="D65" i="5"/>
  <c r="E60" i="5"/>
  <c r="D60" i="5"/>
  <c r="E57" i="5"/>
  <c r="D57" i="5"/>
  <c r="E54" i="5"/>
  <c r="D54" i="5"/>
  <c r="E51" i="5"/>
  <c r="D51" i="5"/>
  <c r="E48" i="5"/>
  <c r="D48" i="5"/>
  <c r="E45" i="5"/>
  <c r="D45" i="5"/>
  <c r="E42" i="5"/>
  <c r="D42" i="5"/>
  <c r="E39" i="5"/>
  <c r="D39" i="5"/>
  <c r="E31" i="5"/>
  <c r="D31" i="5"/>
  <c r="E30" i="5"/>
  <c r="D30" i="5"/>
  <c r="D29" i="5" s="1"/>
  <c r="E23" i="5"/>
  <c r="D23" i="5"/>
  <c r="D22" i="5" s="1"/>
  <c r="D21" i="5" s="1"/>
  <c r="E18" i="5"/>
  <c r="D18" i="5"/>
  <c r="E15" i="5"/>
  <c r="D15" i="5"/>
  <c r="E12" i="5"/>
  <c r="V387" i="5"/>
  <c r="U387" i="5"/>
  <c r="U380" i="5" s="1"/>
  <c r="T387" i="5"/>
  <c r="T380" i="5" s="1"/>
  <c r="V383" i="5"/>
  <c r="U383" i="5"/>
  <c r="U379" i="5" s="1"/>
  <c r="T383" i="5"/>
  <c r="T379" i="5" s="1"/>
  <c r="U364" i="5"/>
  <c r="T363" i="5"/>
  <c r="V360" i="5"/>
  <c r="Y360" i="5" s="1"/>
  <c r="AB360" i="5" s="1"/>
  <c r="AE360" i="5" s="1"/>
  <c r="V358" i="5"/>
  <c r="Y358" i="5" s="1"/>
  <c r="AB358" i="5" s="1"/>
  <c r="AE358" i="5" s="1"/>
  <c r="U358" i="5"/>
  <c r="T358" i="5"/>
  <c r="V356" i="5"/>
  <c r="Y356" i="5" s="1"/>
  <c r="AB356" i="5" s="1"/>
  <c r="AE356" i="5" s="1"/>
  <c r="U356" i="5"/>
  <c r="T356" i="5"/>
  <c r="V335" i="5"/>
  <c r="Y335" i="5" s="1"/>
  <c r="AB335" i="5" s="1"/>
  <c r="AE335" i="5" s="1"/>
  <c r="U334" i="5"/>
  <c r="U335" i="5" s="1"/>
  <c r="T334" i="5"/>
  <c r="T335" i="5" s="1"/>
  <c r="V304" i="5"/>
  <c r="Y304" i="5" s="1"/>
  <c r="AB304" i="5" s="1"/>
  <c r="AE304" i="5" s="1"/>
  <c r="U304" i="5"/>
  <c r="T304" i="5"/>
  <c r="V302" i="5"/>
  <c r="Y302" i="5" s="1"/>
  <c r="AB302" i="5" s="1"/>
  <c r="AE302" i="5" s="1"/>
  <c r="U302" i="5"/>
  <c r="T302" i="5"/>
  <c r="V299" i="5"/>
  <c r="Y299" i="5" s="1"/>
  <c r="AB299" i="5" s="1"/>
  <c r="AE299" i="5" s="1"/>
  <c r="U299" i="5"/>
  <c r="T299" i="5"/>
  <c r="V297" i="5"/>
  <c r="Y297" i="5" s="1"/>
  <c r="AB297" i="5" s="1"/>
  <c r="AE297" i="5" s="1"/>
  <c r="U297" i="5"/>
  <c r="T297" i="5"/>
  <c r="V293" i="5"/>
  <c r="Y293" i="5" s="1"/>
  <c r="AB293" i="5" s="1"/>
  <c r="AE293" i="5" s="1"/>
  <c r="U293" i="5"/>
  <c r="T293" i="5"/>
  <c r="V290" i="5"/>
  <c r="Y290" i="5" s="1"/>
  <c r="AB290" i="5" s="1"/>
  <c r="AE290" i="5" s="1"/>
  <c r="U290" i="5"/>
  <c r="T290" i="5"/>
  <c r="V287" i="5"/>
  <c r="Y287" i="5" s="1"/>
  <c r="AB287" i="5" s="1"/>
  <c r="AE287" i="5" s="1"/>
  <c r="U287" i="5"/>
  <c r="T287" i="5"/>
  <c r="V284" i="5"/>
  <c r="Y284" i="5" s="1"/>
  <c r="AB284" i="5" s="1"/>
  <c r="AE284" i="5" s="1"/>
  <c r="U284" i="5"/>
  <c r="T284" i="5"/>
  <c r="V278" i="5"/>
  <c r="Y278" i="5" s="1"/>
  <c r="AB278" i="5" s="1"/>
  <c r="AE278" i="5" s="1"/>
  <c r="U278" i="5"/>
  <c r="T278" i="5"/>
  <c r="V275" i="5"/>
  <c r="Y275" i="5" s="1"/>
  <c r="AB275" i="5" s="1"/>
  <c r="AE275" i="5" s="1"/>
  <c r="U275" i="5"/>
  <c r="T275" i="5"/>
  <c r="V270" i="5"/>
  <c r="Y270" i="5" s="1"/>
  <c r="AB270" i="5" s="1"/>
  <c r="AE270" i="5" s="1"/>
  <c r="U270" i="5"/>
  <c r="T270" i="5"/>
  <c r="V268" i="5"/>
  <c r="Y268" i="5" s="1"/>
  <c r="AB268" i="5" s="1"/>
  <c r="AE268" i="5" s="1"/>
  <c r="U268" i="5"/>
  <c r="T268" i="5"/>
  <c r="V266" i="5"/>
  <c r="Y266" i="5" s="1"/>
  <c r="AB266" i="5" s="1"/>
  <c r="AE266" i="5" s="1"/>
  <c r="U266" i="5"/>
  <c r="T266" i="5"/>
  <c r="V263" i="5"/>
  <c r="Y263" i="5" s="1"/>
  <c r="AB263" i="5" s="1"/>
  <c r="AE263" i="5" s="1"/>
  <c r="U263" i="5"/>
  <c r="T263" i="5"/>
  <c r="V261" i="5"/>
  <c r="Y261" i="5" s="1"/>
  <c r="AB261" i="5" s="1"/>
  <c r="AE261" i="5" s="1"/>
  <c r="U261" i="5"/>
  <c r="T261" i="5"/>
  <c r="V258" i="5"/>
  <c r="Y258" i="5" s="1"/>
  <c r="AB258" i="5" s="1"/>
  <c r="AE258" i="5" s="1"/>
  <c r="U258" i="5"/>
  <c r="T258" i="5"/>
  <c r="V254" i="5"/>
  <c r="Y254" i="5" s="1"/>
  <c r="AB254" i="5" s="1"/>
  <c r="AE254" i="5" s="1"/>
  <c r="U254" i="5"/>
  <c r="T254" i="5"/>
  <c r="V252" i="5"/>
  <c r="Y252" i="5" s="1"/>
  <c r="AB252" i="5" s="1"/>
  <c r="AE252" i="5" s="1"/>
  <c r="U252" i="5"/>
  <c r="T252" i="5"/>
  <c r="V250" i="5"/>
  <c r="Y250" i="5" s="1"/>
  <c r="AB250" i="5" s="1"/>
  <c r="AE250" i="5" s="1"/>
  <c r="U250" i="5"/>
  <c r="T250" i="5"/>
  <c r="V242" i="5"/>
  <c r="Y242" i="5" s="1"/>
  <c r="AB242" i="5" s="1"/>
  <c r="AE242" i="5" s="1"/>
  <c r="U242" i="5"/>
  <c r="T242" i="5"/>
  <c r="V240" i="5"/>
  <c r="Y240" i="5" s="1"/>
  <c r="AB240" i="5" s="1"/>
  <c r="AE240" i="5" s="1"/>
  <c r="U240" i="5"/>
  <c r="T240" i="5"/>
  <c r="V234" i="5"/>
  <c r="Y234" i="5" s="1"/>
  <c r="AB234" i="5" s="1"/>
  <c r="AE234" i="5" s="1"/>
  <c r="U234" i="5"/>
  <c r="T234" i="5"/>
  <c r="V232" i="5"/>
  <c r="Y232" i="5" s="1"/>
  <c r="AB232" i="5" s="1"/>
  <c r="AE232" i="5" s="1"/>
  <c r="U232" i="5"/>
  <c r="T232" i="5"/>
  <c r="V229" i="5"/>
  <c r="Y229" i="5" s="1"/>
  <c r="AB229" i="5" s="1"/>
  <c r="AE229" i="5" s="1"/>
  <c r="U229" i="5"/>
  <c r="T229" i="5"/>
  <c r="V226" i="5"/>
  <c r="Y226" i="5" s="1"/>
  <c r="AB226" i="5" s="1"/>
  <c r="AE226" i="5" s="1"/>
  <c r="U226" i="5"/>
  <c r="T226" i="5"/>
  <c r="V222" i="5"/>
  <c r="Y222" i="5" s="1"/>
  <c r="AB222" i="5" s="1"/>
  <c r="AE222" i="5" s="1"/>
  <c r="U222" i="5"/>
  <c r="T222" i="5"/>
  <c r="V218" i="5"/>
  <c r="Y218" i="5" s="1"/>
  <c r="AB218" i="5" s="1"/>
  <c r="AE218" i="5" s="1"/>
  <c r="U218" i="5"/>
  <c r="T218" i="5"/>
  <c r="V211" i="5"/>
  <c r="Y211" i="5" s="1"/>
  <c r="AB211" i="5" s="1"/>
  <c r="AE211" i="5" s="1"/>
  <c r="U211" i="5"/>
  <c r="T211" i="5"/>
  <c r="V209" i="5"/>
  <c r="Y209" i="5" s="1"/>
  <c r="AB209" i="5" s="1"/>
  <c r="AE209" i="5" s="1"/>
  <c r="U209" i="5"/>
  <c r="T209" i="5"/>
  <c r="V207" i="5"/>
  <c r="Y207" i="5" s="1"/>
  <c r="AB207" i="5" s="1"/>
  <c r="AE207" i="5" s="1"/>
  <c r="U207" i="5"/>
  <c r="T207" i="5"/>
  <c r="V203" i="5"/>
  <c r="Y203" i="5" s="1"/>
  <c r="AB203" i="5" s="1"/>
  <c r="AE203" i="5" s="1"/>
  <c r="U203" i="5"/>
  <c r="T203" i="5"/>
  <c r="V200" i="5"/>
  <c r="Y200" i="5" s="1"/>
  <c r="AB200" i="5" s="1"/>
  <c r="AE200" i="5" s="1"/>
  <c r="U200" i="5"/>
  <c r="T200" i="5"/>
  <c r="V196" i="5"/>
  <c r="Y196" i="5" s="1"/>
  <c r="AB196" i="5" s="1"/>
  <c r="AE196" i="5" s="1"/>
  <c r="U196" i="5"/>
  <c r="T196" i="5"/>
  <c r="V189" i="5"/>
  <c r="Y189" i="5" s="1"/>
  <c r="AB189" i="5" s="1"/>
  <c r="AE189" i="5" s="1"/>
  <c r="U189" i="5"/>
  <c r="T189" i="5"/>
  <c r="V186" i="5"/>
  <c r="Y186" i="5" s="1"/>
  <c r="AB186" i="5" s="1"/>
  <c r="AE186" i="5" s="1"/>
  <c r="U186" i="5"/>
  <c r="T186" i="5"/>
  <c r="V181" i="5"/>
  <c r="Y181" i="5" s="1"/>
  <c r="AB181" i="5" s="1"/>
  <c r="AE181" i="5" s="1"/>
  <c r="U181" i="5"/>
  <c r="T181" i="5"/>
  <c r="V177" i="5"/>
  <c r="Y177" i="5" s="1"/>
  <c r="AB177" i="5" s="1"/>
  <c r="AE177" i="5" s="1"/>
  <c r="U177" i="5"/>
  <c r="T177" i="5"/>
  <c r="V170" i="5"/>
  <c r="U170" i="5"/>
  <c r="U169" i="5" s="1"/>
  <c r="T170" i="5"/>
  <c r="T169" i="5" s="1"/>
  <c r="V166" i="5"/>
  <c r="U166" i="5"/>
  <c r="U164" i="5" s="1"/>
  <c r="U160" i="5" s="1"/>
  <c r="U159" i="5" s="1"/>
  <c r="T166" i="5"/>
  <c r="T164" i="5" s="1"/>
  <c r="T160" i="5" s="1"/>
  <c r="T159" i="5" s="1"/>
  <c r="V161" i="5"/>
  <c r="Y161" i="5" s="1"/>
  <c r="AB161" i="5" s="1"/>
  <c r="AE161" i="5" s="1"/>
  <c r="U161" i="5"/>
  <c r="T161" i="5"/>
  <c r="V156" i="5"/>
  <c r="U156" i="5"/>
  <c r="U155" i="5" s="1"/>
  <c r="T156" i="5"/>
  <c r="T155" i="5" s="1"/>
  <c r="V152" i="5"/>
  <c r="U152" i="5"/>
  <c r="U151" i="5" s="1"/>
  <c r="T152" i="5"/>
  <c r="T151" i="5" s="1"/>
  <c r="V150" i="5"/>
  <c r="Y150" i="5" s="1"/>
  <c r="AB150" i="5" s="1"/>
  <c r="AE150" i="5" s="1"/>
  <c r="U150" i="5"/>
  <c r="T150" i="5"/>
  <c r="V149" i="5"/>
  <c r="Y149" i="5" s="1"/>
  <c r="AB149" i="5" s="1"/>
  <c r="AE149" i="5" s="1"/>
  <c r="U149" i="5"/>
  <c r="T149" i="5"/>
  <c r="V142" i="5"/>
  <c r="U142" i="5"/>
  <c r="U141" i="5" s="1"/>
  <c r="T142" i="5"/>
  <c r="T141" i="5" s="1"/>
  <c r="V137" i="5"/>
  <c r="Y137" i="5" s="1"/>
  <c r="AB137" i="5" s="1"/>
  <c r="AE137" i="5" s="1"/>
  <c r="U137" i="5"/>
  <c r="T137" i="5"/>
  <c r="V136" i="5"/>
  <c r="U136" i="5"/>
  <c r="T136" i="5"/>
  <c r="T135" i="5" s="1"/>
  <c r="V131" i="5"/>
  <c r="Y131" i="5" s="1"/>
  <c r="AB131" i="5" s="1"/>
  <c r="AE131" i="5" s="1"/>
  <c r="U131" i="5"/>
  <c r="T131" i="5"/>
  <c r="V128" i="5"/>
  <c r="Y128" i="5" s="1"/>
  <c r="AB128" i="5" s="1"/>
  <c r="AE128" i="5" s="1"/>
  <c r="U128" i="5"/>
  <c r="T128" i="5"/>
  <c r="V123" i="5"/>
  <c r="U123" i="5"/>
  <c r="U122" i="5" s="1"/>
  <c r="T123" i="5"/>
  <c r="T122" i="5" s="1"/>
  <c r="V120" i="5"/>
  <c r="Y120" i="5" s="1"/>
  <c r="AB120" i="5" s="1"/>
  <c r="AE120" i="5" s="1"/>
  <c r="U120" i="5"/>
  <c r="T120" i="5"/>
  <c r="V118" i="5"/>
  <c r="Y118" i="5" s="1"/>
  <c r="AB118" i="5" s="1"/>
  <c r="AE118" i="5" s="1"/>
  <c r="U118" i="5"/>
  <c r="T118" i="5"/>
  <c r="V113" i="5"/>
  <c r="U113" i="5"/>
  <c r="U112" i="5" s="1"/>
  <c r="U111" i="5" s="1"/>
  <c r="U110" i="5" s="1"/>
  <c r="T113" i="5"/>
  <c r="T112" i="5" s="1"/>
  <c r="T111" i="5" s="1"/>
  <c r="T110" i="5" s="1"/>
  <c r="V108" i="5"/>
  <c r="U108" i="5"/>
  <c r="U107" i="5" s="1"/>
  <c r="U106" i="5" s="1"/>
  <c r="U105" i="5" s="1"/>
  <c r="U104" i="5" s="1"/>
  <c r="T108" i="5"/>
  <c r="T107" i="5" s="1"/>
  <c r="T106" i="5" s="1"/>
  <c r="T105" i="5" s="1"/>
  <c r="T104" i="5" s="1"/>
  <c r="V102" i="5"/>
  <c r="Y102" i="5" s="1"/>
  <c r="AB102" i="5" s="1"/>
  <c r="U102" i="5"/>
  <c r="T102" i="5"/>
  <c r="V97" i="5"/>
  <c r="U97" i="5"/>
  <c r="U96" i="5" s="1"/>
  <c r="T97" i="5"/>
  <c r="T96" i="5" s="1"/>
  <c r="V90" i="5"/>
  <c r="Y90" i="5" s="1"/>
  <c r="AB90" i="5" s="1"/>
  <c r="AE90" i="5" s="1"/>
  <c r="U90" i="5"/>
  <c r="T90" i="5"/>
  <c r="V87" i="5"/>
  <c r="Y87" i="5" s="1"/>
  <c r="AB87" i="5" s="1"/>
  <c r="AE87" i="5" s="1"/>
  <c r="U87" i="5"/>
  <c r="T87" i="5"/>
  <c r="V83" i="5"/>
  <c r="Y83" i="5" s="1"/>
  <c r="AB83" i="5" s="1"/>
  <c r="AE83" i="5" s="1"/>
  <c r="U83" i="5"/>
  <c r="T83" i="5"/>
  <c r="V80" i="5"/>
  <c r="Y80" i="5" s="1"/>
  <c r="AB80" i="5" s="1"/>
  <c r="AE80" i="5" s="1"/>
  <c r="U80" i="5"/>
  <c r="T80" i="5"/>
  <c r="V77" i="5"/>
  <c r="Y77" i="5" s="1"/>
  <c r="AB77" i="5" s="1"/>
  <c r="AE77" i="5" s="1"/>
  <c r="U77" i="5"/>
  <c r="T77" i="5"/>
  <c r="V74" i="5"/>
  <c r="Y74" i="5" s="1"/>
  <c r="AB74" i="5" s="1"/>
  <c r="AE74" i="5" s="1"/>
  <c r="U74" i="5"/>
  <c r="T74" i="5"/>
  <c r="V71" i="5"/>
  <c r="Y71" i="5" s="1"/>
  <c r="AB71" i="5" s="1"/>
  <c r="AE71" i="5" s="1"/>
  <c r="U71" i="5"/>
  <c r="T71" i="5"/>
  <c r="V68" i="5"/>
  <c r="Y68" i="5" s="1"/>
  <c r="AB68" i="5" s="1"/>
  <c r="AE68" i="5" s="1"/>
  <c r="U68" i="5"/>
  <c r="T68" i="5"/>
  <c r="V65" i="5"/>
  <c r="Y65" i="5" s="1"/>
  <c r="AB65" i="5" s="1"/>
  <c r="AE65" i="5" s="1"/>
  <c r="U65" i="5"/>
  <c r="T65" i="5"/>
  <c r="V60" i="5"/>
  <c r="Y60" i="5" s="1"/>
  <c r="AB60" i="5" s="1"/>
  <c r="AE60" i="5" s="1"/>
  <c r="U60" i="5"/>
  <c r="U382" i="5" s="1"/>
  <c r="T60" i="5"/>
  <c r="V57" i="5"/>
  <c r="Y57" i="5" s="1"/>
  <c r="AB57" i="5" s="1"/>
  <c r="AE57" i="5" s="1"/>
  <c r="U57" i="5"/>
  <c r="T57" i="5"/>
  <c r="V54" i="5"/>
  <c r="Y54" i="5" s="1"/>
  <c r="AB54" i="5" s="1"/>
  <c r="AE54" i="5" s="1"/>
  <c r="U54" i="5"/>
  <c r="T54" i="5"/>
  <c r="V51" i="5"/>
  <c r="Y51" i="5" s="1"/>
  <c r="AB51" i="5" s="1"/>
  <c r="AE51" i="5" s="1"/>
  <c r="U51" i="5"/>
  <c r="T51" i="5"/>
  <c r="V48" i="5"/>
  <c r="Y48" i="5" s="1"/>
  <c r="AB48" i="5" s="1"/>
  <c r="AE48" i="5" s="1"/>
  <c r="U48" i="5"/>
  <c r="T48" i="5"/>
  <c r="V45" i="5"/>
  <c r="Y45" i="5" s="1"/>
  <c r="AB45" i="5" s="1"/>
  <c r="AE45" i="5" s="1"/>
  <c r="U45" i="5"/>
  <c r="T45" i="5"/>
  <c r="V42" i="5"/>
  <c r="Y42" i="5" s="1"/>
  <c r="AB42" i="5" s="1"/>
  <c r="AE42" i="5" s="1"/>
  <c r="U42" i="5"/>
  <c r="T42" i="5"/>
  <c r="V39" i="5"/>
  <c r="Y39" i="5" s="1"/>
  <c r="AB39" i="5" s="1"/>
  <c r="AE39" i="5" s="1"/>
  <c r="U39" i="5"/>
  <c r="T39" i="5"/>
  <c r="V36" i="5"/>
  <c r="Y36" i="5" s="1"/>
  <c r="AB36" i="5" s="1"/>
  <c r="AE36" i="5" s="1"/>
  <c r="U36" i="5"/>
  <c r="T36" i="5"/>
  <c r="V33" i="5"/>
  <c r="Y33" i="5" s="1"/>
  <c r="AB33" i="5" s="1"/>
  <c r="AE33" i="5" s="1"/>
  <c r="U33" i="5"/>
  <c r="T33" i="5"/>
  <c r="V31" i="5"/>
  <c r="Y31" i="5" s="1"/>
  <c r="AB31" i="5" s="1"/>
  <c r="AE31" i="5" s="1"/>
  <c r="U31" i="5"/>
  <c r="T31" i="5"/>
  <c r="V30" i="5"/>
  <c r="U30" i="5"/>
  <c r="U29" i="5" s="1"/>
  <c r="T30" i="5"/>
  <c r="T29" i="5" s="1"/>
  <c r="V23" i="5"/>
  <c r="U23" i="5"/>
  <c r="U22" i="5" s="1"/>
  <c r="U21" i="5" s="1"/>
  <c r="T23" i="5"/>
  <c r="T22" i="5" s="1"/>
  <c r="T21" i="5" s="1"/>
  <c r="V18" i="5"/>
  <c r="Y18" i="5" s="1"/>
  <c r="AB18" i="5" s="1"/>
  <c r="AE18" i="5" s="1"/>
  <c r="U18" i="5"/>
  <c r="T18" i="5"/>
  <c r="V15" i="5"/>
  <c r="Y15" i="5" s="1"/>
  <c r="AB15" i="5" s="1"/>
  <c r="AE15" i="5" s="1"/>
  <c r="U15" i="5"/>
  <c r="T15" i="5"/>
  <c r="I168" i="5" l="1"/>
  <c r="L168" i="5" s="1"/>
  <c r="O168" i="5" s="1"/>
  <c r="I167" i="5"/>
  <c r="L167" i="5" s="1"/>
  <c r="O167" i="5" s="1"/>
  <c r="T28" i="5"/>
  <c r="V112" i="5"/>
  <c r="Y113" i="5"/>
  <c r="AB113" i="5" s="1"/>
  <c r="AE113" i="5" s="1"/>
  <c r="V135" i="5"/>
  <c r="Y135" i="5" s="1"/>
  <c r="AB135" i="5" s="1"/>
  <c r="AE135" i="5" s="1"/>
  <c r="Y136" i="5"/>
  <c r="AB136" i="5" s="1"/>
  <c r="AE136" i="5" s="1"/>
  <c r="V141" i="5"/>
  <c r="Y141" i="5" s="1"/>
  <c r="AB141" i="5" s="1"/>
  <c r="AE141" i="5" s="1"/>
  <c r="Y142" i="5"/>
  <c r="AB142" i="5" s="1"/>
  <c r="AE142" i="5" s="1"/>
  <c r="V155" i="5"/>
  <c r="Y155" i="5" s="1"/>
  <c r="AB155" i="5" s="1"/>
  <c r="AE155" i="5" s="1"/>
  <c r="Y156" i="5"/>
  <c r="AB156" i="5" s="1"/>
  <c r="AE156" i="5" s="1"/>
  <c r="V164" i="5"/>
  <c r="Y166" i="5"/>
  <c r="AB166" i="5" s="1"/>
  <c r="V379" i="5"/>
  <c r="Y379" i="5" s="1"/>
  <c r="AB379" i="5" s="1"/>
  <c r="AE379" i="5" s="1"/>
  <c r="Y383" i="5"/>
  <c r="AB383" i="5" s="1"/>
  <c r="AE383" i="5" s="1"/>
  <c r="V22" i="5"/>
  <c r="Y23" i="5"/>
  <c r="AB23" i="5" s="1"/>
  <c r="AE23" i="5" s="1"/>
  <c r="V122" i="5"/>
  <c r="Y122" i="5" s="1"/>
  <c r="AB122" i="5" s="1"/>
  <c r="AE122" i="5" s="1"/>
  <c r="Y123" i="5"/>
  <c r="AB123" i="5" s="1"/>
  <c r="AE123" i="5" s="1"/>
  <c r="V151" i="5"/>
  <c r="Y151" i="5" s="1"/>
  <c r="AB151" i="5" s="1"/>
  <c r="AE151" i="5" s="1"/>
  <c r="Y152" i="5"/>
  <c r="AB152" i="5" s="1"/>
  <c r="AE152" i="5" s="1"/>
  <c r="V169" i="5"/>
  <c r="Y169" i="5" s="1"/>
  <c r="AB169" i="5" s="1"/>
  <c r="AE169" i="5" s="1"/>
  <c r="Y170" i="5"/>
  <c r="AB170" i="5" s="1"/>
  <c r="AE170" i="5" s="1"/>
  <c r="V380" i="5"/>
  <c r="Y380" i="5" s="1"/>
  <c r="AB380" i="5" s="1"/>
  <c r="AE380" i="5" s="1"/>
  <c r="Y387" i="5"/>
  <c r="AB387" i="5" s="1"/>
  <c r="AE387" i="5" s="1"/>
  <c r="V107" i="5"/>
  <c r="Y108" i="5"/>
  <c r="AB108" i="5" s="1"/>
  <c r="V96" i="5"/>
  <c r="Y96" i="5" s="1"/>
  <c r="AB96" i="5" s="1"/>
  <c r="Y97" i="5"/>
  <c r="AB97" i="5" s="1"/>
  <c r="V29" i="5"/>
  <c r="Y30" i="5"/>
  <c r="AB30" i="5" s="1"/>
  <c r="AE30" i="5" s="1"/>
  <c r="I138" i="5"/>
  <c r="L138" i="5" s="1"/>
  <c r="O138" i="5" s="1"/>
  <c r="F136" i="5"/>
  <c r="V64" i="5"/>
  <c r="Y64" i="5" s="1"/>
  <c r="AB64" i="5" s="1"/>
  <c r="AE64" i="5" s="1"/>
  <c r="V127" i="5"/>
  <c r="U127" i="5"/>
  <c r="U126" i="5" s="1"/>
  <c r="T175" i="5"/>
  <c r="T176" i="5" s="1"/>
  <c r="T249" i="5"/>
  <c r="T248" i="5" s="1"/>
  <c r="T247" i="5" s="1"/>
  <c r="V249" i="5"/>
  <c r="V86" i="5"/>
  <c r="Y86" i="5" s="1"/>
  <c r="AB86" i="5" s="1"/>
  <c r="AE86" i="5" s="1"/>
  <c r="E11" i="5"/>
  <c r="E22" i="5"/>
  <c r="E29" i="5"/>
  <c r="E28" i="5" s="1"/>
  <c r="E96" i="5"/>
  <c r="E107" i="5"/>
  <c r="E112" i="5"/>
  <c r="E122" i="5"/>
  <c r="E135" i="5"/>
  <c r="E141" i="5"/>
  <c r="E148" i="5"/>
  <c r="E151" i="5"/>
  <c r="E155" i="5"/>
  <c r="F359" i="5"/>
  <c r="I359" i="5" s="1"/>
  <c r="L359" i="5" s="1"/>
  <c r="O359" i="5" s="1"/>
  <c r="U135" i="5"/>
  <c r="G135" i="5"/>
  <c r="G377" i="5" s="1"/>
  <c r="G390" i="5" s="1"/>
  <c r="T148" i="5"/>
  <c r="T147" i="5" s="1"/>
  <c r="T146" i="5" s="1"/>
  <c r="E169" i="5"/>
  <c r="E335" i="5"/>
  <c r="E382" i="5" s="1"/>
  <c r="E364" i="5"/>
  <c r="E363" i="5" s="1"/>
  <c r="U363" i="5"/>
  <c r="U362" i="5"/>
  <c r="U361" i="5" s="1"/>
  <c r="V12" i="5"/>
  <c r="T382" i="5"/>
  <c r="T381" i="5" s="1"/>
  <c r="U117" i="5"/>
  <c r="U116" i="5" s="1"/>
  <c r="U115" i="5" s="1"/>
  <c r="U148" i="5"/>
  <c r="U147" i="5" s="1"/>
  <c r="U146" i="5" s="1"/>
  <c r="U249" i="5"/>
  <c r="U248" i="5" s="1"/>
  <c r="U247" i="5" s="1"/>
  <c r="V333" i="5"/>
  <c r="T362" i="5"/>
  <c r="D86" i="5"/>
  <c r="E127" i="5"/>
  <c r="D249" i="5"/>
  <c r="D248" i="5" s="1"/>
  <c r="D247" i="5" s="1"/>
  <c r="D356" i="5"/>
  <c r="E86" i="5"/>
  <c r="E117" i="5"/>
  <c r="E116" i="5" s="1"/>
  <c r="E249" i="5"/>
  <c r="V382" i="5"/>
  <c r="U86" i="5"/>
  <c r="V117" i="5"/>
  <c r="V175" i="5"/>
  <c r="D175" i="5"/>
  <c r="D176" i="5" s="1"/>
  <c r="T64" i="5"/>
  <c r="U64" i="5"/>
  <c r="T127" i="5"/>
  <c r="T126" i="5" s="1"/>
  <c r="V148" i="5"/>
  <c r="T12" i="5"/>
  <c r="T11" i="5" s="1"/>
  <c r="T10" i="5" s="1"/>
  <c r="T86" i="5"/>
  <c r="U333" i="5"/>
  <c r="U332" i="5" s="1"/>
  <c r="U331" i="5" s="1"/>
  <c r="D127" i="5"/>
  <c r="D126" i="5" s="1"/>
  <c r="D148" i="5"/>
  <c r="D147" i="5" s="1"/>
  <c r="D146" i="5" s="1"/>
  <c r="D12" i="5"/>
  <c r="D11" i="5" s="1"/>
  <c r="D10" i="5" s="1"/>
  <c r="E333" i="5"/>
  <c r="D362" i="5"/>
  <c r="D361" i="5" s="1"/>
  <c r="D382" i="5"/>
  <c r="D381" i="5" s="1"/>
  <c r="U175" i="5"/>
  <c r="U174" i="5" s="1"/>
  <c r="U173" i="5" s="1"/>
  <c r="E175" i="5"/>
  <c r="E160" i="5"/>
  <c r="D160" i="5"/>
  <c r="T117" i="5"/>
  <c r="T116" i="5" s="1"/>
  <c r="D117" i="5"/>
  <c r="D116" i="5" s="1"/>
  <c r="D111" i="5"/>
  <c r="D106" i="5"/>
  <c r="U12" i="5"/>
  <c r="U11" i="5" s="1"/>
  <c r="U10" i="5" s="1"/>
  <c r="E64" i="5"/>
  <c r="D64" i="5"/>
  <c r="U28" i="5"/>
  <c r="D28" i="5"/>
  <c r="D333" i="5"/>
  <c r="U381" i="5"/>
  <c r="T333" i="5"/>
  <c r="T332" i="5" s="1"/>
  <c r="T331" i="5" s="1"/>
  <c r="S128" i="5"/>
  <c r="C128" i="5"/>
  <c r="F128" i="5" s="1"/>
  <c r="I128" i="5" s="1"/>
  <c r="L128" i="5" s="1"/>
  <c r="O128" i="5" s="1"/>
  <c r="S387" i="5"/>
  <c r="C387" i="5"/>
  <c r="F387" i="5" s="1"/>
  <c r="I387" i="5" s="1"/>
  <c r="L387" i="5" s="1"/>
  <c r="O387" i="5" s="1"/>
  <c r="S131" i="5"/>
  <c r="C131" i="5"/>
  <c r="F131" i="5" s="1"/>
  <c r="I131" i="5" s="1"/>
  <c r="L131" i="5" s="1"/>
  <c r="O131" i="5" s="1"/>
  <c r="AE166" i="5" l="1"/>
  <c r="AB165" i="5"/>
  <c r="V63" i="5"/>
  <c r="V62" i="5" s="1"/>
  <c r="Y62" i="5" s="1"/>
  <c r="AB62" i="5" s="1"/>
  <c r="AE62" i="5" s="1"/>
  <c r="D385" i="5"/>
  <c r="D384" i="5" s="1"/>
  <c r="D389" i="5" s="1"/>
  <c r="U63" i="5"/>
  <c r="U62" i="5" s="1"/>
  <c r="U27" i="5" s="1"/>
  <c r="U26" i="5" s="1"/>
  <c r="V116" i="5"/>
  <c r="Y117" i="5"/>
  <c r="AB117" i="5" s="1"/>
  <c r="AE117" i="5" s="1"/>
  <c r="V332" i="5"/>
  <c r="Y333" i="5"/>
  <c r="AB333" i="5" s="1"/>
  <c r="AE333" i="5" s="1"/>
  <c r="V248" i="5"/>
  <c r="Y249" i="5"/>
  <c r="AB249" i="5" s="1"/>
  <c r="AE249" i="5" s="1"/>
  <c r="V126" i="5"/>
  <c r="Y126" i="5" s="1"/>
  <c r="AB126" i="5" s="1"/>
  <c r="AE126" i="5" s="1"/>
  <c r="Y127" i="5"/>
  <c r="AB127" i="5" s="1"/>
  <c r="AE127" i="5" s="1"/>
  <c r="V147" i="5"/>
  <c r="Y148" i="5"/>
  <c r="AB148" i="5" s="1"/>
  <c r="AE148" i="5" s="1"/>
  <c r="V174" i="5"/>
  <c r="Y175" i="5"/>
  <c r="AB175" i="5" s="1"/>
  <c r="AE175" i="5" s="1"/>
  <c r="I136" i="5"/>
  <c r="L136" i="5" s="1"/>
  <c r="O136" i="5" s="1"/>
  <c r="V21" i="5"/>
  <c r="Y21" i="5" s="1"/>
  <c r="AB21" i="5" s="1"/>
  <c r="AE21" i="5" s="1"/>
  <c r="Y22" i="5"/>
  <c r="AB22" i="5" s="1"/>
  <c r="AE22" i="5" s="1"/>
  <c r="V160" i="5"/>
  <c r="Y164" i="5"/>
  <c r="AB164" i="5" s="1"/>
  <c r="AE164" i="5" s="1"/>
  <c r="V111" i="5"/>
  <c r="Y112" i="5"/>
  <c r="AB112" i="5" s="1"/>
  <c r="AE112" i="5" s="1"/>
  <c r="V106" i="5"/>
  <c r="Y107" i="5"/>
  <c r="AB107" i="5" s="1"/>
  <c r="Y63" i="5"/>
  <c r="AB63" i="5" s="1"/>
  <c r="AE63" i="5" s="1"/>
  <c r="V28" i="5"/>
  <c r="Y28" i="5" s="1"/>
  <c r="AB28" i="5" s="1"/>
  <c r="AE28" i="5" s="1"/>
  <c r="Y29" i="5"/>
  <c r="AB29" i="5" s="1"/>
  <c r="AE29" i="5" s="1"/>
  <c r="V381" i="5"/>
  <c r="Y381" i="5" s="1"/>
  <c r="AB381" i="5" s="1"/>
  <c r="AE381" i="5" s="1"/>
  <c r="Y382" i="5"/>
  <c r="AB382" i="5" s="1"/>
  <c r="AE382" i="5" s="1"/>
  <c r="V11" i="5"/>
  <c r="Y12" i="5"/>
  <c r="AB12" i="5" s="1"/>
  <c r="AE12" i="5" s="1"/>
  <c r="T385" i="5"/>
  <c r="T384" i="5" s="1"/>
  <c r="T389" i="5" s="1"/>
  <c r="T174" i="5"/>
  <c r="T173" i="5" s="1"/>
  <c r="T172" i="5" s="1"/>
  <c r="T63" i="5"/>
  <c r="T62" i="5" s="1"/>
  <c r="T27" i="5" s="1"/>
  <c r="T26" i="5" s="1"/>
  <c r="T115" i="5"/>
  <c r="E63" i="5"/>
  <c r="E159" i="5"/>
  <c r="E332" i="5"/>
  <c r="E381" i="5"/>
  <c r="E111" i="5"/>
  <c r="E106" i="5"/>
  <c r="E248" i="5"/>
  <c r="E126" i="5"/>
  <c r="E362" i="5"/>
  <c r="E147" i="5"/>
  <c r="E21" i="5"/>
  <c r="T361" i="5"/>
  <c r="D174" i="5"/>
  <c r="D173" i="5" s="1"/>
  <c r="V176" i="5"/>
  <c r="Y176" i="5" s="1"/>
  <c r="AB176" i="5" s="1"/>
  <c r="AE176" i="5" s="1"/>
  <c r="U172" i="5"/>
  <c r="U176" i="5"/>
  <c r="U385" i="5" s="1"/>
  <c r="U384" i="5" s="1"/>
  <c r="U389" i="5" s="1"/>
  <c r="D332" i="5"/>
  <c r="D331" i="5" s="1"/>
  <c r="E174" i="5"/>
  <c r="E176" i="5"/>
  <c r="D159" i="5"/>
  <c r="D115" i="5"/>
  <c r="D110" i="5"/>
  <c r="D105" i="5"/>
  <c r="D63" i="5"/>
  <c r="D378" i="5" l="1"/>
  <c r="V110" i="5"/>
  <c r="Y110" i="5" s="1"/>
  <c r="AB110" i="5" s="1"/>
  <c r="AE110" i="5" s="1"/>
  <c r="Y111" i="5"/>
  <c r="AB111" i="5" s="1"/>
  <c r="AE111" i="5" s="1"/>
  <c r="V159" i="5"/>
  <c r="Y159" i="5" s="1"/>
  <c r="AB159" i="5" s="1"/>
  <c r="AE159" i="5" s="1"/>
  <c r="Y160" i="5"/>
  <c r="AB160" i="5" s="1"/>
  <c r="AE160" i="5" s="1"/>
  <c r="V173" i="5"/>
  <c r="Y174" i="5"/>
  <c r="AB174" i="5" s="1"/>
  <c r="AE174" i="5" s="1"/>
  <c r="V146" i="5"/>
  <c r="Y146" i="5" s="1"/>
  <c r="AB146" i="5" s="1"/>
  <c r="AE146" i="5" s="1"/>
  <c r="Y147" i="5"/>
  <c r="AB147" i="5" s="1"/>
  <c r="AE147" i="5" s="1"/>
  <c r="V247" i="5"/>
  <c r="Y247" i="5" s="1"/>
  <c r="AB247" i="5" s="1"/>
  <c r="AE247" i="5" s="1"/>
  <c r="Y248" i="5"/>
  <c r="AB248" i="5" s="1"/>
  <c r="AE248" i="5" s="1"/>
  <c r="V331" i="5"/>
  <c r="Y331" i="5" s="1"/>
  <c r="AB331" i="5" s="1"/>
  <c r="AE331" i="5" s="1"/>
  <c r="Y332" i="5"/>
  <c r="AB332" i="5" s="1"/>
  <c r="AE332" i="5" s="1"/>
  <c r="V115" i="5"/>
  <c r="Y115" i="5" s="1"/>
  <c r="AB115" i="5" s="1"/>
  <c r="AE115" i="5" s="1"/>
  <c r="Y116" i="5"/>
  <c r="AB116" i="5" s="1"/>
  <c r="AE116" i="5" s="1"/>
  <c r="V105" i="5"/>
  <c r="Y106" i="5"/>
  <c r="AB106" i="5" s="1"/>
  <c r="V27" i="5"/>
  <c r="V10" i="5"/>
  <c r="Y10" i="5" s="1"/>
  <c r="AB10" i="5" s="1"/>
  <c r="AE10" i="5" s="1"/>
  <c r="Y11" i="5"/>
  <c r="AB11" i="5" s="1"/>
  <c r="AE11" i="5" s="1"/>
  <c r="T378" i="5"/>
  <c r="T377" i="5"/>
  <c r="T390" i="5" s="1"/>
  <c r="E385" i="5"/>
  <c r="E378" i="5" s="1"/>
  <c r="E173" i="5"/>
  <c r="E10" i="5"/>
  <c r="E146" i="5"/>
  <c r="E361" i="5"/>
  <c r="E247" i="5"/>
  <c r="E105" i="5"/>
  <c r="E110" i="5"/>
  <c r="E115" i="5"/>
  <c r="E331" i="5"/>
  <c r="E62" i="5"/>
  <c r="U377" i="5"/>
  <c r="U390" i="5" s="1"/>
  <c r="U378" i="5"/>
  <c r="D172" i="5"/>
  <c r="D104" i="5"/>
  <c r="D62" i="5"/>
  <c r="C383" i="5"/>
  <c r="F383" i="5" s="1"/>
  <c r="I383" i="5" s="1"/>
  <c r="L383" i="5" s="1"/>
  <c r="O383" i="5" s="1"/>
  <c r="S383" i="5"/>
  <c r="C30" i="5"/>
  <c r="F30" i="5" s="1"/>
  <c r="I30" i="5" s="1"/>
  <c r="L30" i="5" s="1"/>
  <c r="O30" i="5" s="1"/>
  <c r="S30" i="5"/>
  <c r="S29" i="5" s="1"/>
  <c r="C102" i="5"/>
  <c r="F102" i="5" s="1"/>
  <c r="I102" i="5" s="1"/>
  <c r="L102" i="5" s="1"/>
  <c r="O102" i="5" s="1"/>
  <c r="S102" i="5"/>
  <c r="C57" i="5"/>
  <c r="F57" i="5" s="1"/>
  <c r="I57" i="5" s="1"/>
  <c r="L57" i="5" s="1"/>
  <c r="O57" i="5" s="1"/>
  <c r="S57" i="5"/>
  <c r="C60" i="5"/>
  <c r="S60" i="5"/>
  <c r="C356" i="5"/>
  <c r="F356" i="5" s="1"/>
  <c r="I356" i="5" s="1"/>
  <c r="L356" i="5" s="1"/>
  <c r="O356" i="5" s="1"/>
  <c r="S356" i="5"/>
  <c r="C127" i="5"/>
  <c r="F127" i="5" s="1"/>
  <c r="I127" i="5" s="1"/>
  <c r="L127" i="5" s="1"/>
  <c r="O127" i="5" s="1"/>
  <c r="S127" i="5"/>
  <c r="S252" i="5"/>
  <c r="C252" i="5"/>
  <c r="F252" i="5" s="1"/>
  <c r="I252" i="5" s="1"/>
  <c r="L252" i="5" s="1"/>
  <c r="O252" i="5" s="1"/>
  <c r="S263" i="5"/>
  <c r="C263" i="5"/>
  <c r="F263" i="5" s="1"/>
  <c r="I263" i="5" s="1"/>
  <c r="L263" i="5" s="1"/>
  <c r="O263" i="5" s="1"/>
  <c r="S261" i="5"/>
  <c r="C261" i="5"/>
  <c r="F261" i="5" s="1"/>
  <c r="I261" i="5" s="1"/>
  <c r="L261" i="5" s="1"/>
  <c r="O261" i="5" s="1"/>
  <c r="S258" i="5"/>
  <c r="C258" i="5"/>
  <c r="F258" i="5" s="1"/>
  <c r="I258" i="5" s="1"/>
  <c r="L258" i="5" s="1"/>
  <c r="O258" i="5" s="1"/>
  <c r="S254" i="5"/>
  <c r="C254" i="5"/>
  <c r="F254" i="5" s="1"/>
  <c r="I254" i="5" s="1"/>
  <c r="L254" i="5" s="1"/>
  <c r="O254" i="5" s="1"/>
  <c r="S304" i="5"/>
  <c r="C304" i="5"/>
  <c r="F304" i="5" s="1"/>
  <c r="I304" i="5" s="1"/>
  <c r="L304" i="5" s="1"/>
  <c r="O304" i="5" s="1"/>
  <c r="S302" i="5"/>
  <c r="C302" i="5"/>
  <c r="F302" i="5" s="1"/>
  <c r="I302" i="5" s="1"/>
  <c r="L302" i="5" s="1"/>
  <c r="O302" i="5" s="1"/>
  <c r="C299" i="5"/>
  <c r="F299" i="5" s="1"/>
  <c r="I299" i="5" s="1"/>
  <c r="L299" i="5" s="1"/>
  <c r="O299" i="5" s="1"/>
  <c r="S299" i="5"/>
  <c r="S297" i="5"/>
  <c r="C297" i="5"/>
  <c r="F297" i="5" s="1"/>
  <c r="I297" i="5" s="1"/>
  <c r="L297" i="5" s="1"/>
  <c r="O297" i="5" s="1"/>
  <c r="C293" i="5"/>
  <c r="F293" i="5" s="1"/>
  <c r="I293" i="5" s="1"/>
  <c r="L293" i="5" s="1"/>
  <c r="O293" i="5" s="1"/>
  <c r="S293" i="5"/>
  <c r="C290" i="5"/>
  <c r="F290" i="5" s="1"/>
  <c r="I290" i="5" s="1"/>
  <c r="L290" i="5" s="1"/>
  <c r="O290" i="5" s="1"/>
  <c r="S290" i="5"/>
  <c r="C287" i="5"/>
  <c r="F287" i="5" s="1"/>
  <c r="I287" i="5" s="1"/>
  <c r="L287" i="5" s="1"/>
  <c r="O287" i="5" s="1"/>
  <c r="S287" i="5"/>
  <c r="C284" i="5"/>
  <c r="F284" i="5" s="1"/>
  <c r="I284" i="5" s="1"/>
  <c r="L284" i="5" s="1"/>
  <c r="O284" i="5" s="1"/>
  <c r="S284" i="5"/>
  <c r="C278" i="5"/>
  <c r="F278" i="5" s="1"/>
  <c r="I278" i="5" s="1"/>
  <c r="L278" i="5" s="1"/>
  <c r="O278" i="5" s="1"/>
  <c r="S278" i="5"/>
  <c r="C275" i="5"/>
  <c r="F275" i="5" s="1"/>
  <c r="I275" i="5" s="1"/>
  <c r="L275" i="5" s="1"/>
  <c r="O275" i="5" s="1"/>
  <c r="S275" i="5"/>
  <c r="C270" i="5"/>
  <c r="F270" i="5" s="1"/>
  <c r="I270" i="5" s="1"/>
  <c r="L270" i="5" s="1"/>
  <c r="O270" i="5" s="1"/>
  <c r="S270" i="5"/>
  <c r="S268" i="5"/>
  <c r="C268" i="5"/>
  <c r="F268" i="5" s="1"/>
  <c r="I268" i="5" s="1"/>
  <c r="L268" i="5" s="1"/>
  <c r="O268" i="5" s="1"/>
  <c r="C266" i="5"/>
  <c r="F266" i="5" s="1"/>
  <c r="I266" i="5" s="1"/>
  <c r="L266" i="5" s="1"/>
  <c r="O266" i="5" s="1"/>
  <c r="S266" i="5"/>
  <c r="C166" i="5"/>
  <c r="F166" i="5" s="1"/>
  <c r="S166" i="5"/>
  <c r="C150" i="5"/>
  <c r="F150" i="5" s="1"/>
  <c r="I150" i="5" s="1"/>
  <c r="L150" i="5" s="1"/>
  <c r="O150" i="5" s="1"/>
  <c r="S150" i="5"/>
  <c r="S149" i="5"/>
  <c r="C149" i="5"/>
  <c r="F149" i="5" s="1"/>
  <c r="I149" i="5" s="1"/>
  <c r="L149" i="5" s="1"/>
  <c r="O149" i="5" s="1"/>
  <c r="I166" i="5" l="1"/>
  <c r="L166" i="5" s="1"/>
  <c r="O166" i="5" s="1"/>
  <c r="Y173" i="5"/>
  <c r="AB173" i="5" s="1"/>
  <c r="AE173" i="5" s="1"/>
  <c r="V172" i="5"/>
  <c r="Y172" i="5" s="1"/>
  <c r="AB172" i="5" s="1"/>
  <c r="AE172" i="5" s="1"/>
  <c r="V104" i="5"/>
  <c r="Y104" i="5" s="1"/>
  <c r="AB104" i="5" s="1"/>
  <c r="Y105" i="5"/>
  <c r="AB105" i="5" s="1"/>
  <c r="V26" i="5"/>
  <c r="Y26" i="5" s="1"/>
  <c r="AB26" i="5" s="1"/>
  <c r="AE26" i="5" s="1"/>
  <c r="Y27" i="5"/>
  <c r="AB27" i="5" s="1"/>
  <c r="AE27" i="5" s="1"/>
  <c r="E384" i="5"/>
  <c r="E389" i="5" s="1"/>
  <c r="E27" i="5"/>
  <c r="E104" i="5"/>
  <c r="E172" i="5"/>
  <c r="S28" i="5"/>
  <c r="F60" i="5"/>
  <c r="I60" i="5" s="1"/>
  <c r="L60" i="5" s="1"/>
  <c r="O60" i="5" s="1"/>
  <c r="C29" i="5"/>
  <c r="F29" i="5" s="1"/>
  <c r="I29" i="5" s="1"/>
  <c r="L29" i="5" s="1"/>
  <c r="O29" i="5" s="1"/>
  <c r="D27" i="5"/>
  <c r="E26" i="5" l="1"/>
  <c r="C28" i="5"/>
  <c r="F28" i="5" s="1"/>
  <c r="I28" i="5" s="1"/>
  <c r="L28" i="5" s="1"/>
  <c r="O28" i="5" s="1"/>
  <c r="D26" i="5"/>
  <c r="D377" i="5" s="1"/>
  <c r="C31" i="5"/>
  <c r="F31" i="5" s="1"/>
  <c r="I31" i="5" s="1"/>
  <c r="L31" i="5" s="1"/>
  <c r="O31" i="5" s="1"/>
  <c r="S31" i="5"/>
  <c r="C80" i="5"/>
  <c r="F80" i="5" s="1"/>
  <c r="I80" i="5" s="1"/>
  <c r="L80" i="5" s="1"/>
  <c r="O80" i="5" s="1"/>
  <c r="E377" i="5" l="1"/>
  <c r="E390" i="5" l="1"/>
  <c r="D390" i="5"/>
  <c r="C358" i="5"/>
  <c r="F358" i="5" s="1"/>
  <c r="I358" i="5" s="1"/>
  <c r="L358" i="5" s="1"/>
  <c r="O358" i="5" s="1"/>
  <c r="S358" i="5"/>
  <c r="C229" i="5" l="1"/>
  <c r="F229" i="5" s="1"/>
  <c r="I229" i="5" s="1"/>
  <c r="L229" i="5" s="1"/>
  <c r="O229" i="5" s="1"/>
  <c r="S229" i="5"/>
  <c r="C120" i="5" l="1"/>
  <c r="F120" i="5" s="1"/>
  <c r="I120" i="5" s="1"/>
  <c r="L120" i="5" s="1"/>
  <c r="O120" i="5" s="1"/>
  <c r="C379" i="5" l="1"/>
  <c r="F379" i="5" s="1"/>
  <c r="I379" i="5" s="1"/>
  <c r="L379" i="5" s="1"/>
  <c r="O379" i="5" s="1"/>
  <c r="S379" i="5"/>
  <c r="C380" i="5"/>
  <c r="F380" i="5" s="1"/>
  <c r="I380" i="5" s="1"/>
  <c r="L380" i="5" s="1"/>
  <c r="O380" i="5" s="1"/>
  <c r="S380" i="5"/>
  <c r="C365" i="5" l="1"/>
  <c r="F365" i="5" s="1"/>
  <c r="I365" i="5" s="1"/>
  <c r="L365" i="5" s="1"/>
  <c r="O365" i="5" s="1"/>
  <c r="S365" i="5"/>
  <c r="V365" i="5" s="1"/>
  <c r="Y365" i="5" s="1"/>
  <c r="AB365" i="5" s="1"/>
  <c r="AE365" i="5" s="1"/>
  <c r="S364" i="5" l="1"/>
  <c r="V364" i="5" s="1"/>
  <c r="Y364" i="5" s="1"/>
  <c r="AB364" i="5" s="1"/>
  <c r="AE364" i="5" s="1"/>
  <c r="C364" i="5"/>
  <c r="F364" i="5" s="1"/>
  <c r="I364" i="5" s="1"/>
  <c r="L364" i="5" s="1"/>
  <c r="O364" i="5" s="1"/>
  <c r="V385" i="5" l="1"/>
  <c r="S363" i="5"/>
  <c r="V363" i="5" s="1"/>
  <c r="Y363" i="5" s="1"/>
  <c r="AB363" i="5" s="1"/>
  <c r="AE363" i="5" s="1"/>
  <c r="C363" i="5"/>
  <c r="F363" i="5" s="1"/>
  <c r="I363" i="5" s="1"/>
  <c r="L363" i="5" s="1"/>
  <c r="O363" i="5" s="1"/>
  <c r="C362" i="5"/>
  <c r="S362" i="5"/>
  <c r="C162" i="5"/>
  <c r="F162" i="5" s="1"/>
  <c r="I162" i="5" s="1"/>
  <c r="L162" i="5" s="1"/>
  <c r="O162" i="5" s="1"/>
  <c r="S161" i="5"/>
  <c r="C161" i="5"/>
  <c r="F161" i="5" s="1"/>
  <c r="I161" i="5" s="1"/>
  <c r="L161" i="5" s="1"/>
  <c r="O161" i="5" s="1"/>
  <c r="V384" i="5" l="1"/>
  <c r="Y385" i="5"/>
  <c r="AB385" i="5" s="1"/>
  <c r="AE385" i="5" s="1"/>
  <c r="V378" i="5"/>
  <c r="Y378" i="5" s="1"/>
  <c r="AB378" i="5" s="1"/>
  <c r="AE378" i="5" s="1"/>
  <c r="S361" i="5"/>
  <c r="V361" i="5" s="1"/>
  <c r="Y361" i="5" s="1"/>
  <c r="AB361" i="5" s="1"/>
  <c r="AE361" i="5" s="1"/>
  <c r="V362" i="5"/>
  <c r="Y362" i="5" s="1"/>
  <c r="AB362" i="5" s="1"/>
  <c r="AE362" i="5" s="1"/>
  <c r="C361" i="5"/>
  <c r="F361" i="5" s="1"/>
  <c r="I361" i="5" s="1"/>
  <c r="L361" i="5" s="1"/>
  <c r="O361" i="5" s="1"/>
  <c r="F362" i="5"/>
  <c r="I362" i="5" s="1"/>
  <c r="L362" i="5" s="1"/>
  <c r="O362" i="5" s="1"/>
  <c r="C250" i="5"/>
  <c r="S250" i="5"/>
  <c r="S249" i="5" s="1"/>
  <c r="V389" i="5" l="1"/>
  <c r="Y384" i="5"/>
  <c r="V377" i="5"/>
  <c r="C249" i="5"/>
  <c r="F249" i="5" s="1"/>
  <c r="I249" i="5" s="1"/>
  <c r="L249" i="5" s="1"/>
  <c r="O249" i="5" s="1"/>
  <c r="F250" i="5"/>
  <c r="I250" i="5" s="1"/>
  <c r="L250" i="5" s="1"/>
  <c r="O250" i="5" s="1"/>
  <c r="S248" i="5"/>
  <c r="C181" i="5"/>
  <c r="F181" i="5" s="1"/>
  <c r="I181" i="5" s="1"/>
  <c r="L181" i="5" s="1"/>
  <c r="O181" i="5" s="1"/>
  <c r="S181" i="5"/>
  <c r="C189" i="5"/>
  <c r="F189" i="5" s="1"/>
  <c r="I189" i="5" s="1"/>
  <c r="L189" i="5" s="1"/>
  <c r="O189" i="5" s="1"/>
  <c r="S189" i="5"/>
  <c r="C196" i="5"/>
  <c r="F196" i="5" s="1"/>
  <c r="I196" i="5" s="1"/>
  <c r="L196" i="5" s="1"/>
  <c r="O196" i="5" s="1"/>
  <c r="S196" i="5"/>
  <c r="C200" i="5"/>
  <c r="F200" i="5" s="1"/>
  <c r="I200" i="5" s="1"/>
  <c r="L200" i="5" s="1"/>
  <c r="O200" i="5" s="1"/>
  <c r="S200" i="5"/>
  <c r="C203" i="5"/>
  <c r="F203" i="5" s="1"/>
  <c r="I203" i="5" s="1"/>
  <c r="L203" i="5" s="1"/>
  <c r="O203" i="5" s="1"/>
  <c r="S203" i="5"/>
  <c r="C209" i="5"/>
  <c r="F209" i="5" s="1"/>
  <c r="I209" i="5" s="1"/>
  <c r="L209" i="5" s="1"/>
  <c r="O209" i="5" s="1"/>
  <c r="S209" i="5"/>
  <c r="C218" i="5"/>
  <c r="F218" i="5" s="1"/>
  <c r="I218" i="5" s="1"/>
  <c r="L218" i="5" s="1"/>
  <c r="O218" i="5" s="1"/>
  <c r="S218" i="5"/>
  <c r="C222" i="5"/>
  <c r="F222" i="5" s="1"/>
  <c r="I222" i="5" s="1"/>
  <c r="L222" i="5" s="1"/>
  <c r="O222" i="5" s="1"/>
  <c r="S222" i="5"/>
  <c r="C234" i="5"/>
  <c r="F234" i="5" s="1"/>
  <c r="I234" i="5" s="1"/>
  <c r="L234" i="5" s="1"/>
  <c r="O234" i="5" s="1"/>
  <c r="S234" i="5"/>
  <c r="C242" i="5"/>
  <c r="F242" i="5" s="1"/>
  <c r="I242" i="5" s="1"/>
  <c r="L242" i="5" s="1"/>
  <c r="O242" i="5" s="1"/>
  <c r="S242" i="5"/>
  <c r="AB384" i="5" l="1"/>
  <c r="Y389" i="5"/>
  <c r="V390" i="5"/>
  <c r="Y377" i="5"/>
  <c r="C248" i="5"/>
  <c r="F248" i="5" s="1"/>
  <c r="I248" i="5" s="1"/>
  <c r="L248" i="5" s="1"/>
  <c r="O248" i="5" s="1"/>
  <c r="S247" i="5"/>
  <c r="C240" i="5"/>
  <c r="F240" i="5" s="1"/>
  <c r="I240" i="5" s="1"/>
  <c r="L240" i="5" s="1"/>
  <c r="O240" i="5" s="1"/>
  <c r="S240" i="5"/>
  <c r="C232" i="5"/>
  <c r="F232" i="5" s="1"/>
  <c r="I232" i="5" s="1"/>
  <c r="L232" i="5" s="1"/>
  <c r="O232" i="5" s="1"/>
  <c r="S232" i="5"/>
  <c r="C226" i="5"/>
  <c r="F226" i="5" s="1"/>
  <c r="I226" i="5" s="1"/>
  <c r="L226" i="5" s="1"/>
  <c r="O226" i="5" s="1"/>
  <c r="S226" i="5"/>
  <c r="C211" i="5"/>
  <c r="F211" i="5" s="1"/>
  <c r="I211" i="5" s="1"/>
  <c r="L211" i="5" s="1"/>
  <c r="O211" i="5" s="1"/>
  <c r="S211" i="5"/>
  <c r="C170" i="5"/>
  <c r="F170" i="5" s="1"/>
  <c r="I170" i="5" s="1"/>
  <c r="L170" i="5" s="1"/>
  <c r="O170" i="5" s="1"/>
  <c r="S170" i="5"/>
  <c r="AB389" i="5" l="1"/>
  <c r="AE384" i="5"/>
  <c r="AE389" i="5" s="1"/>
  <c r="Y390" i="5"/>
  <c r="AB377" i="5"/>
  <c r="C247" i="5"/>
  <c r="F247" i="5" s="1"/>
  <c r="I247" i="5" s="1"/>
  <c r="L247" i="5" s="1"/>
  <c r="O247" i="5" s="1"/>
  <c r="C142" i="5"/>
  <c r="S142" i="5"/>
  <c r="S141" i="5" s="1"/>
  <c r="C137" i="5"/>
  <c r="F137" i="5" s="1"/>
  <c r="I137" i="5" s="1"/>
  <c r="L137" i="5" s="1"/>
  <c r="O137" i="5" s="1"/>
  <c r="S137" i="5"/>
  <c r="AB390" i="5" l="1"/>
  <c r="AE377" i="5"/>
  <c r="AE390" i="5" s="1"/>
  <c r="C141" i="5"/>
  <c r="F141" i="5" s="1"/>
  <c r="I141" i="5" s="1"/>
  <c r="L141" i="5" s="1"/>
  <c r="O141" i="5" s="1"/>
  <c r="F142" i="5"/>
  <c r="I142" i="5" s="1"/>
  <c r="L142" i="5" s="1"/>
  <c r="O142" i="5" s="1"/>
  <c r="C113" i="5"/>
  <c r="S113" i="5"/>
  <c r="S112" i="5" s="1"/>
  <c r="S111" i="5" s="1"/>
  <c r="S110" i="5" s="1"/>
  <c r="C108" i="5"/>
  <c r="S108" i="5"/>
  <c r="S107" i="5" s="1"/>
  <c r="S106" i="5" s="1"/>
  <c r="S105" i="5" s="1"/>
  <c r="C112" i="5" l="1"/>
  <c r="F113" i="5"/>
  <c r="I113" i="5" s="1"/>
  <c r="L113" i="5" s="1"/>
  <c r="O113" i="5" s="1"/>
  <c r="C107" i="5"/>
  <c r="F108" i="5"/>
  <c r="I108" i="5" s="1"/>
  <c r="L108" i="5" s="1"/>
  <c r="O108" i="5" s="1"/>
  <c r="S104" i="5"/>
  <c r="C111" i="5" l="1"/>
  <c r="F112" i="5"/>
  <c r="I112" i="5" s="1"/>
  <c r="L112" i="5" s="1"/>
  <c r="O112" i="5" s="1"/>
  <c r="C106" i="5"/>
  <c r="F107" i="5"/>
  <c r="I107" i="5" s="1"/>
  <c r="L107" i="5" s="1"/>
  <c r="O107" i="5" s="1"/>
  <c r="S136" i="5"/>
  <c r="C110" i="5" l="1"/>
  <c r="F110" i="5" s="1"/>
  <c r="I110" i="5" s="1"/>
  <c r="L110" i="5" s="1"/>
  <c r="O110" i="5" s="1"/>
  <c r="F111" i="5"/>
  <c r="I111" i="5" s="1"/>
  <c r="L111" i="5" s="1"/>
  <c r="O111" i="5" s="1"/>
  <c r="C105" i="5"/>
  <c r="F106" i="5"/>
  <c r="I106" i="5" s="1"/>
  <c r="L106" i="5" s="1"/>
  <c r="O106" i="5" s="1"/>
  <c r="C136" i="5"/>
  <c r="S135" i="5"/>
  <c r="S334" i="5"/>
  <c r="S335" i="5" s="1"/>
  <c r="S382" i="5" s="1"/>
  <c r="C334" i="5"/>
  <c r="F334" i="5" s="1"/>
  <c r="I334" i="5" s="1"/>
  <c r="L334" i="5" s="1"/>
  <c r="O334" i="5" s="1"/>
  <c r="C135" i="5" l="1"/>
  <c r="F135" i="5" s="1"/>
  <c r="I135" i="5" s="1"/>
  <c r="L135" i="5" s="1"/>
  <c r="O135" i="5" s="1"/>
  <c r="C104" i="5"/>
  <c r="F104" i="5" s="1"/>
  <c r="I104" i="5" s="1"/>
  <c r="L104" i="5" s="1"/>
  <c r="O104" i="5" s="1"/>
  <c r="F105" i="5"/>
  <c r="I105" i="5" s="1"/>
  <c r="L105" i="5" s="1"/>
  <c r="O105" i="5" s="1"/>
  <c r="C335" i="5"/>
  <c r="S333" i="5"/>
  <c r="C333" i="5"/>
  <c r="F333" i="5" s="1"/>
  <c r="I333" i="5" s="1"/>
  <c r="L333" i="5" s="1"/>
  <c r="O333" i="5" s="1"/>
  <c r="C382" i="5" l="1"/>
  <c r="F382" i="5" s="1"/>
  <c r="I382" i="5" s="1"/>
  <c r="L382" i="5" s="1"/>
  <c r="O382" i="5" s="1"/>
  <c r="F335" i="5"/>
  <c r="I335" i="5" s="1"/>
  <c r="L335" i="5" s="1"/>
  <c r="O335" i="5" s="1"/>
  <c r="S332" i="5"/>
  <c r="S331" i="5" s="1"/>
  <c r="C332" i="5"/>
  <c r="S381" i="5"/>
  <c r="C331" i="5" l="1"/>
  <c r="F331" i="5" s="1"/>
  <c r="I331" i="5" s="1"/>
  <c r="L331" i="5" s="1"/>
  <c r="O331" i="5" s="1"/>
  <c r="F332" i="5"/>
  <c r="I332" i="5" s="1"/>
  <c r="L332" i="5" s="1"/>
  <c r="O332" i="5" s="1"/>
  <c r="C381" i="5"/>
  <c r="F381" i="5" s="1"/>
  <c r="I381" i="5" s="1"/>
  <c r="L381" i="5" s="1"/>
  <c r="O381" i="5" s="1"/>
  <c r="C207" i="5" l="1"/>
  <c r="F207" i="5" s="1"/>
  <c r="I207" i="5" s="1"/>
  <c r="L207" i="5" s="1"/>
  <c r="O207" i="5" s="1"/>
  <c r="S207" i="5"/>
  <c r="C186" i="5"/>
  <c r="F186" i="5" s="1"/>
  <c r="I186" i="5" s="1"/>
  <c r="L186" i="5" s="1"/>
  <c r="O186" i="5" s="1"/>
  <c r="S186" i="5"/>
  <c r="C177" i="5"/>
  <c r="F177" i="5" s="1"/>
  <c r="I177" i="5" s="1"/>
  <c r="L177" i="5" s="1"/>
  <c r="O177" i="5" s="1"/>
  <c r="S177" i="5"/>
  <c r="C123" i="5"/>
  <c r="S123" i="5"/>
  <c r="S122" i="5" s="1"/>
  <c r="C118" i="5"/>
  <c r="F118" i="5" s="1"/>
  <c r="I118" i="5" s="1"/>
  <c r="L118" i="5" s="1"/>
  <c r="O118" i="5" s="1"/>
  <c r="S118" i="5"/>
  <c r="S120" i="5"/>
  <c r="C164" i="5"/>
  <c r="F164" i="5" s="1"/>
  <c r="I164" i="5" s="1"/>
  <c r="S164" i="5"/>
  <c r="S160" i="5" s="1"/>
  <c r="S159" i="5" s="1"/>
  <c r="C169" i="5"/>
  <c r="F169" i="5" s="1"/>
  <c r="I169" i="5" s="1"/>
  <c r="L169" i="5" s="1"/>
  <c r="O169" i="5" s="1"/>
  <c r="S169" i="5"/>
  <c r="C156" i="5"/>
  <c r="S156" i="5"/>
  <c r="S155" i="5" s="1"/>
  <c r="C152" i="5"/>
  <c r="S152" i="5"/>
  <c r="S151" i="5" s="1"/>
  <c r="S36" i="5"/>
  <c r="S33" i="5"/>
  <c r="C97" i="5"/>
  <c r="S97" i="5"/>
  <c r="S96" i="5" s="1"/>
  <c r="S83" i="5"/>
  <c r="C83" i="5"/>
  <c r="F83" i="5" s="1"/>
  <c r="I83" i="5" s="1"/>
  <c r="L83" i="5" s="1"/>
  <c r="O83" i="5" s="1"/>
  <c r="C71" i="5"/>
  <c r="F71" i="5" s="1"/>
  <c r="I71" i="5" s="1"/>
  <c r="L71" i="5" s="1"/>
  <c r="O71" i="5" s="1"/>
  <c r="S71" i="5"/>
  <c r="C87" i="5"/>
  <c r="F87" i="5" s="1"/>
  <c r="I87" i="5" s="1"/>
  <c r="L87" i="5" s="1"/>
  <c r="O87" i="5" s="1"/>
  <c r="S87" i="5"/>
  <c r="C90" i="5"/>
  <c r="F90" i="5" s="1"/>
  <c r="I90" i="5" s="1"/>
  <c r="L90" i="5" s="1"/>
  <c r="O90" i="5" s="1"/>
  <c r="S90" i="5"/>
  <c r="S80" i="5"/>
  <c r="C77" i="5"/>
  <c r="F77" i="5" s="1"/>
  <c r="I77" i="5" s="1"/>
  <c r="L77" i="5" s="1"/>
  <c r="O77" i="5" s="1"/>
  <c r="S77" i="5"/>
  <c r="C74" i="5"/>
  <c r="F74" i="5" s="1"/>
  <c r="I74" i="5" s="1"/>
  <c r="L74" i="5" s="1"/>
  <c r="O74" i="5" s="1"/>
  <c r="S74" i="5"/>
  <c r="C68" i="5"/>
  <c r="F68" i="5" s="1"/>
  <c r="I68" i="5" s="1"/>
  <c r="L68" i="5" s="1"/>
  <c r="O68" i="5" s="1"/>
  <c r="S68" i="5"/>
  <c r="C65" i="5"/>
  <c r="F65" i="5" s="1"/>
  <c r="I65" i="5" s="1"/>
  <c r="L65" i="5" s="1"/>
  <c r="O65" i="5" s="1"/>
  <c r="S65" i="5"/>
  <c r="S54" i="5"/>
  <c r="C54" i="5"/>
  <c r="F54" i="5" s="1"/>
  <c r="I54" i="5" s="1"/>
  <c r="L54" i="5" s="1"/>
  <c r="O54" i="5" s="1"/>
  <c r="C51" i="5"/>
  <c r="F51" i="5" s="1"/>
  <c r="I51" i="5" s="1"/>
  <c r="L51" i="5" s="1"/>
  <c r="O51" i="5" s="1"/>
  <c r="S51" i="5"/>
  <c r="C48" i="5"/>
  <c r="F48" i="5" s="1"/>
  <c r="I48" i="5" s="1"/>
  <c r="L48" i="5" s="1"/>
  <c r="O48" i="5" s="1"/>
  <c r="S48" i="5"/>
  <c r="C45" i="5"/>
  <c r="F45" i="5" s="1"/>
  <c r="I45" i="5" s="1"/>
  <c r="L45" i="5" s="1"/>
  <c r="O45" i="5" s="1"/>
  <c r="S45" i="5"/>
  <c r="C42" i="5"/>
  <c r="F42" i="5" s="1"/>
  <c r="I42" i="5" s="1"/>
  <c r="L42" i="5" s="1"/>
  <c r="O42" i="5" s="1"/>
  <c r="S42" i="5"/>
  <c r="C39" i="5"/>
  <c r="F39" i="5" s="1"/>
  <c r="I39" i="5" s="1"/>
  <c r="L39" i="5" s="1"/>
  <c r="O39" i="5" s="1"/>
  <c r="S39" i="5"/>
  <c r="K164" i="5" l="1"/>
  <c r="K160" i="5" s="1"/>
  <c r="K159" i="5" s="1"/>
  <c r="K377" i="5" s="1"/>
  <c r="K390" i="5" s="1"/>
  <c r="C155" i="5"/>
  <c r="F155" i="5" s="1"/>
  <c r="I155" i="5" s="1"/>
  <c r="L155" i="5" s="1"/>
  <c r="O155" i="5" s="1"/>
  <c r="F156" i="5"/>
  <c r="I156" i="5" s="1"/>
  <c r="L156" i="5" s="1"/>
  <c r="O156" i="5" s="1"/>
  <c r="C122" i="5"/>
  <c r="F122" i="5" s="1"/>
  <c r="I122" i="5" s="1"/>
  <c r="L122" i="5" s="1"/>
  <c r="O122" i="5" s="1"/>
  <c r="F123" i="5"/>
  <c r="I123" i="5" s="1"/>
  <c r="L123" i="5" s="1"/>
  <c r="O123" i="5" s="1"/>
  <c r="C96" i="5"/>
  <c r="F96" i="5" s="1"/>
  <c r="I96" i="5" s="1"/>
  <c r="L96" i="5" s="1"/>
  <c r="O96" i="5" s="1"/>
  <c r="F97" i="5"/>
  <c r="I97" i="5" s="1"/>
  <c r="L97" i="5" s="1"/>
  <c r="O97" i="5" s="1"/>
  <c r="C151" i="5"/>
  <c r="F151" i="5" s="1"/>
  <c r="I151" i="5" s="1"/>
  <c r="L151" i="5" s="1"/>
  <c r="O151" i="5" s="1"/>
  <c r="F152" i="5"/>
  <c r="I152" i="5" s="1"/>
  <c r="L152" i="5" s="1"/>
  <c r="O152" i="5" s="1"/>
  <c r="C160" i="5"/>
  <c r="S175" i="5"/>
  <c r="S174" i="5" s="1"/>
  <c r="C175" i="5"/>
  <c r="C126" i="5"/>
  <c r="F126" i="5" s="1"/>
  <c r="I126" i="5" s="1"/>
  <c r="L126" i="5" s="1"/>
  <c r="O126" i="5" s="1"/>
  <c r="S126" i="5"/>
  <c r="C148" i="5"/>
  <c r="C117" i="5"/>
  <c r="S117" i="5"/>
  <c r="S116" i="5" s="1"/>
  <c r="S148" i="5"/>
  <c r="S147" i="5" s="1"/>
  <c r="S146" i="5" s="1"/>
  <c r="S64" i="5"/>
  <c r="C64" i="5"/>
  <c r="F64" i="5" s="1"/>
  <c r="I64" i="5" s="1"/>
  <c r="L64" i="5" s="1"/>
  <c r="O64" i="5" s="1"/>
  <c r="S86" i="5"/>
  <c r="C86" i="5"/>
  <c r="F86" i="5" s="1"/>
  <c r="I86" i="5" s="1"/>
  <c r="L86" i="5" s="1"/>
  <c r="O86" i="5" s="1"/>
  <c r="L164" i="5" l="1"/>
  <c r="C174" i="5"/>
  <c r="F174" i="5" s="1"/>
  <c r="I174" i="5" s="1"/>
  <c r="L174" i="5" s="1"/>
  <c r="O174" i="5" s="1"/>
  <c r="F175" i="5"/>
  <c r="I175" i="5" s="1"/>
  <c r="L175" i="5" s="1"/>
  <c r="O175" i="5" s="1"/>
  <c r="C116" i="5"/>
  <c r="F116" i="5" s="1"/>
  <c r="I116" i="5" s="1"/>
  <c r="L116" i="5" s="1"/>
  <c r="O116" i="5" s="1"/>
  <c r="F117" i="5"/>
  <c r="I117" i="5" s="1"/>
  <c r="L117" i="5" s="1"/>
  <c r="O117" i="5" s="1"/>
  <c r="C147" i="5"/>
  <c r="F148" i="5"/>
  <c r="I148" i="5" s="1"/>
  <c r="L148" i="5" s="1"/>
  <c r="O148" i="5" s="1"/>
  <c r="C159" i="5"/>
  <c r="F159" i="5" s="1"/>
  <c r="I159" i="5" s="1"/>
  <c r="L159" i="5" s="1"/>
  <c r="F160" i="5"/>
  <c r="I160" i="5" s="1"/>
  <c r="L160" i="5" s="1"/>
  <c r="S63" i="5"/>
  <c r="S62" i="5" s="1"/>
  <c r="S27" i="5" s="1"/>
  <c r="S26" i="5" s="1"/>
  <c r="C63" i="5"/>
  <c r="C115" i="5"/>
  <c r="F115" i="5" s="1"/>
  <c r="I115" i="5" s="1"/>
  <c r="L115" i="5" s="1"/>
  <c r="O115" i="5" s="1"/>
  <c r="S115" i="5"/>
  <c r="S176" i="5"/>
  <c r="S385" i="5" s="1"/>
  <c r="C176" i="5"/>
  <c r="S173" i="5"/>
  <c r="S172" i="5" s="1"/>
  <c r="N159" i="5" l="1"/>
  <c r="C173" i="5"/>
  <c r="C172" i="5" s="1"/>
  <c r="F172" i="5" s="1"/>
  <c r="I172" i="5" s="1"/>
  <c r="L172" i="5" s="1"/>
  <c r="O172" i="5" s="1"/>
  <c r="C385" i="5"/>
  <c r="F385" i="5" s="1"/>
  <c r="I385" i="5" s="1"/>
  <c r="L385" i="5" s="1"/>
  <c r="O385" i="5" s="1"/>
  <c r="F176" i="5"/>
  <c r="I176" i="5" s="1"/>
  <c r="L176" i="5" s="1"/>
  <c r="O176" i="5" s="1"/>
  <c r="C62" i="5"/>
  <c r="F63" i="5"/>
  <c r="I63" i="5" s="1"/>
  <c r="L63" i="5" s="1"/>
  <c r="O63" i="5" s="1"/>
  <c r="C146" i="5"/>
  <c r="F146" i="5" s="1"/>
  <c r="I146" i="5" s="1"/>
  <c r="L146" i="5" s="1"/>
  <c r="O146" i="5" s="1"/>
  <c r="F147" i="5"/>
  <c r="I147" i="5" s="1"/>
  <c r="L147" i="5" s="1"/>
  <c r="O147" i="5" s="1"/>
  <c r="S378" i="5"/>
  <c r="N377" i="5" l="1"/>
  <c r="O164" i="5"/>
  <c r="O160" i="5"/>
  <c r="O159" i="5"/>
  <c r="F173" i="5"/>
  <c r="I173" i="5" s="1"/>
  <c r="L173" i="5" s="1"/>
  <c r="O173" i="5" s="1"/>
  <c r="C378" i="5"/>
  <c r="F378" i="5" s="1"/>
  <c r="I378" i="5" s="1"/>
  <c r="L378" i="5" s="1"/>
  <c r="O378" i="5" s="1"/>
  <c r="C27" i="5"/>
  <c r="F62" i="5"/>
  <c r="I62" i="5" s="1"/>
  <c r="L62" i="5" s="1"/>
  <c r="O62" i="5" s="1"/>
  <c r="C384" i="5"/>
  <c r="S384" i="5"/>
  <c r="S389" i="5" s="1"/>
  <c r="C23" i="5"/>
  <c r="S23" i="5"/>
  <c r="S22" i="5" s="1"/>
  <c r="C15" i="5"/>
  <c r="F15" i="5" s="1"/>
  <c r="I15" i="5" s="1"/>
  <c r="L15" i="5" s="1"/>
  <c r="O15" i="5" s="1"/>
  <c r="S15" i="5"/>
  <c r="C18" i="5"/>
  <c r="F18" i="5" s="1"/>
  <c r="I18" i="5" s="1"/>
  <c r="L18" i="5" s="1"/>
  <c r="O18" i="5" s="1"/>
  <c r="S18" i="5"/>
  <c r="N390" i="5" l="1"/>
  <c r="C22" i="5"/>
  <c r="F22" i="5" s="1"/>
  <c r="I22" i="5" s="1"/>
  <c r="L22" i="5" s="1"/>
  <c r="O22" i="5" s="1"/>
  <c r="F23" i="5"/>
  <c r="I23" i="5" s="1"/>
  <c r="L23" i="5" s="1"/>
  <c r="O23" i="5" s="1"/>
  <c r="C26" i="5"/>
  <c r="F26" i="5" s="1"/>
  <c r="I26" i="5" s="1"/>
  <c r="L26" i="5" s="1"/>
  <c r="O26" i="5" s="1"/>
  <c r="F27" i="5"/>
  <c r="I27" i="5" s="1"/>
  <c r="L27" i="5" s="1"/>
  <c r="O27" i="5" s="1"/>
  <c r="C389" i="5"/>
  <c r="F384" i="5"/>
  <c r="S12" i="5"/>
  <c r="S11" i="5" s="1"/>
  <c r="C12" i="5"/>
  <c r="F12" i="5" s="1"/>
  <c r="I12" i="5" s="1"/>
  <c r="L12" i="5" s="1"/>
  <c r="O12" i="5" s="1"/>
  <c r="S21" i="5"/>
  <c r="C21" i="5" l="1"/>
  <c r="F21" i="5" s="1"/>
  <c r="I21" i="5" s="1"/>
  <c r="L21" i="5" s="1"/>
  <c r="O21" i="5" s="1"/>
  <c r="F389" i="5"/>
  <c r="I384" i="5"/>
  <c r="L384" i="5" s="1"/>
  <c r="O384" i="5" s="1"/>
  <c r="S10" i="5"/>
  <c r="S377" i="5" s="1"/>
  <c r="S390" i="5" s="1"/>
  <c r="C11" i="5"/>
  <c r="O389" i="5" l="1"/>
  <c r="I389" i="5"/>
  <c r="L389" i="5"/>
  <c r="C10" i="5"/>
  <c r="F10" i="5" s="1"/>
  <c r="I10" i="5" s="1"/>
  <c r="L10" i="5" s="1"/>
  <c r="O10" i="5" s="1"/>
  <c r="F11" i="5"/>
  <c r="I11" i="5" s="1"/>
  <c r="L11" i="5" s="1"/>
  <c r="O11" i="5" s="1"/>
  <c r="D56" i="2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377" i="5" l="1"/>
  <c r="C390" i="5" s="1"/>
  <c r="C536" i="7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F377" i="5" l="1"/>
  <c r="F390" i="5" s="1"/>
  <c r="C537" i="7"/>
  <c r="C306" i="7"/>
  <c r="C166" i="7"/>
  <c r="C417" i="6"/>
  <c r="C526" i="7"/>
  <c r="I377" i="5" l="1"/>
  <c r="I390" i="5" l="1"/>
  <c r="L377" i="5"/>
  <c r="L390" i="5" l="1"/>
  <c r="O377" i="5"/>
  <c r="O390" i="5" l="1"/>
</calcChain>
</file>

<file path=xl/sharedStrings.xml><?xml version="1.0" encoding="utf-8"?>
<sst xmlns="http://schemas.openxmlformats.org/spreadsheetml/2006/main" count="1975" uniqueCount="961">
  <si>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</si>
  <si>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</si>
  <si>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</si>
  <si>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</si>
  <si>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</si>
  <si>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</si>
  <si>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</si>
  <si>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</si>
  <si>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</si>
  <si>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</si>
  <si>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</si>
  <si>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</si>
  <si>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</si>
  <si>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</si>
  <si>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</si>
  <si>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</si>
  <si>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</si>
  <si>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</si>
  <si>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</si>
  <si>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</si>
  <si>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</si>
  <si>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</si>
  <si>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</si>
  <si>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</si>
  <si>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</si>
  <si>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</si>
  <si>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</si>
  <si>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</si>
  <si>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</si>
  <si>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</si>
  <si>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</si>
  <si>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</si>
  <si>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</si>
  <si>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</si>
  <si>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</si>
  <si>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</si>
  <si>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</si>
  <si>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</si>
  <si>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</si>
  <si>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</si>
  <si>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</si>
  <si>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</si>
  <si>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</si>
  <si>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</si>
  <si>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</si>
  <si>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</si>
  <si>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</si>
  <si>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</si>
  <si>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</si>
  <si>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</si>
  <si>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</si>
  <si>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</si>
  <si>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</si>
  <si>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</si>
  <si>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</si>
  <si>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</si>
  <si>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</si>
  <si>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</si>
  <si>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</si>
  <si>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</si>
  <si>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</si>
  <si>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</si>
  <si>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</si>
  <si>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</si>
  <si>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</si>
  <si>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</si>
  <si>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</si>
  <si>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</si>
  <si>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</si>
  <si>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</si>
  <si>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</si>
  <si>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</si>
  <si>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</si>
  <si>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</si>
  <si>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</si>
  <si>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</si>
  <si>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</si>
  <si>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</si>
  <si>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</si>
  <si>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</si>
  <si>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</si>
  <si>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</si>
  <si>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</si>
  <si>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</si>
  <si>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</si>
  <si>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</si>
  <si>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</si>
  <si>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</si>
  <si>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</si>
  <si>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</si>
  <si>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</si>
  <si>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</si>
  <si>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</si>
  <si>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</si>
  <si>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</si>
  <si>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</si>
  <si>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</si>
  <si>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</si>
  <si>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</si>
  <si>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</si>
  <si>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</si>
  <si>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</si>
  <si>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</si>
  <si>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</si>
  <si>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</si>
  <si>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</si>
  <si>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</si>
  <si>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</si>
  <si>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</si>
  <si>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</si>
  <si>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</si>
  <si>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</si>
  <si>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</si>
  <si>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</si>
  <si>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</si>
  <si>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</si>
  <si>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</si>
  <si>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</si>
  <si>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</si>
  <si>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</si>
  <si>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</si>
  <si>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</si>
  <si>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</si>
  <si>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</si>
  <si>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</si>
  <si>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</si>
  <si>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</si>
  <si>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</si>
  <si>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</si>
  <si>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</si>
  <si>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</si>
  <si>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</si>
  <si>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</si>
  <si>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</si>
  <si>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</si>
  <si>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</si>
  <si>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</si>
  <si>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</si>
  <si>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</si>
  <si>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</si>
  <si>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</si>
  <si>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</si>
  <si>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</si>
  <si>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</si>
  <si>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</si>
  <si>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</si>
  <si>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</si>
  <si>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</si>
  <si>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</si>
  <si>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</si>
  <si>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</si>
  <si>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</si>
  <si>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</si>
  <si>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</si>
  <si>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</si>
  <si>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</si>
  <si>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</si>
  <si>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</si>
  <si>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</si>
  <si>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</si>
  <si>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</si>
  <si>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</si>
  <si>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</si>
  <si>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</si>
  <si>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</si>
  <si>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</si>
  <si>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</si>
  <si>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</si>
  <si>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</si>
  <si>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</si>
  <si>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</si>
  <si>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</si>
  <si>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</si>
  <si>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</si>
  <si>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</si>
  <si>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</si>
  <si>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</si>
  <si>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</si>
  <si>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</si>
  <si>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</si>
  <si>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</si>
  <si>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</si>
  <si>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</si>
  <si>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</si>
  <si>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</si>
  <si>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</si>
  <si>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</si>
  <si>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</si>
  <si>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</si>
  <si>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</si>
  <si>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</si>
  <si>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</si>
  <si>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</si>
  <si>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</si>
  <si>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</si>
  <si>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</si>
  <si>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</si>
  <si>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</si>
  <si>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</si>
  <si>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</si>
  <si>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</si>
  <si>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</si>
  <si>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</si>
  <si>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</si>
  <si>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</si>
  <si>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</si>
  <si>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</si>
  <si>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</si>
  <si>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</si>
  <si>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</si>
  <si>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</si>
  <si>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</si>
  <si>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</si>
  <si>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</si>
  <si>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</si>
  <si>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</si>
  <si>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</si>
  <si>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</si>
  <si>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</si>
  <si>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</si>
  <si>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</si>
  <si>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</si>
  <si>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</si>
  <si>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</si>
  <si>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</si>
  <si>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</si>
  <si>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</si>
  <si>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</si>
  <si>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</si>
  <si>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</si>
  <si>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</si>
  <si>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</si>
  <si>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</si>
  <si>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</si>
  <si>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</si>
  <si>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</si>
  <si>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</si>
  <si>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</si>
  <si>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</si>
  <si>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</si>
  <si>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</si>
  <si>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</si>
  <si>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</si>
  <si>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</si>
  <si>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</si>
  <si>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</si>
  <si>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</si>
  <si>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</si>
  <si>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</si>
  <si>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</si>
  <si>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</si>
  <si>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</si>
  <si>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</si>
  <si>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</si>
  <si>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</si>
  <si>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</si>
  <si>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</si>
  <si>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</si>
  <si>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</si>
  <si>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</si>
  <si>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</si>
  <si>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</si>
  <si>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</si>
  <si>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</si>
  <si>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</si>
  <si>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</si>
  <si>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</si>
  <si>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</si>
  <si>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</si>
  <si>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</si>
  <si>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</si>
  <si>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</si>
  <si>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</si>
  <si>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</si>
  <si>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</si>
  <si>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</si>
  <si>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</si>
  <si>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</si>
  <si>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</si>
  <si>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</si>
  <si>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</si>
  <si>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</si>
  <si>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</si>
  <si>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</si>
  <si>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</si>
  <si>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</si>
  <si>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</si>
  <si>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</si>
  <si>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</si>
  <si>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</si>
  <si>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</si>
  <si>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</si>
  <si>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</si>
  <si>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</si>
  <si>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</si>
  <si>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</si>
  <si>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</si>
  <si>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</si>
  <si>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</si>
  <si>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</si>
  <si>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</si>
  <si>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</si>
  <si>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</si>
  <si>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</si>
  <si>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</si>
  <si>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</si>
  <si>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</si>
  <si>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</si>
  <si>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</si>
  <si>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</si>
  <si>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</si>
  <si>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</si>
  <si>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</si>
  <si>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</si>
  <si>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</si>
  <si>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</si>
  <si>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</si>
  <si>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</si>
  <si>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</si>
  <si>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</si>
  <si>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</si>
  <si>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</si>
  <si>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</si>
  <si>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</si>
  <si>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</si>
  <si>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</si>
  <si>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</si>
  <si>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</si>
  <si>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</si>
  <si>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</si>
  <si>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</si>
  <si>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</si>
  <si>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</si>
  <si>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</si>
  <si>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</si>
  <si>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</si>
  <si>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</si>
  <si>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</si>
  <si>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</si>
  <si>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</si>
  <si>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</si>
  <si>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</si>
  <si>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</si>
  <si>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</si>
  <si>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</si>
  <si>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</si>
  <si>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</si>
  <si>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</si>
  <si>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</si>
  <si>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</si>
  <si>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</si>
  <si>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</si>
  <si>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</si>
  <si>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</si>
  <si>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</si>
  <si>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</si>
  <si>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</si>
  <si>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</si>
  <si>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</si>
  <si>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</si>
  <si>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</si>
  <si>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</si>
  <si>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</si>
  <si>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</si>
  <si>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</si>
  <si>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</si>
  <si>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</si>
  <si>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</si>
  <si>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</si>
  <si>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</si>
  <si>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</si>
  <si>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</si>
  <si>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</si>
  <si>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</si>
  <si>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</si>
  <si>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</si>
  <si>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</si>
  <si>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</si>
  <si>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</si>
  <si>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</si>
  <si>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</si>
  <si>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</si>
  <si>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</si>
  <si>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</si>
  <si>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</si>
  <si>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</si>
  <si>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</si>
  <si>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</si>
  <si>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</si>
  <si>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</si>
  <si>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</si>
  <si>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</si>
  <si>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</si>
  <si>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</si>
  <si>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</si>
  <si>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</si>
  <si>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</si>
  <si>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</si>
  <si>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</si>
  <si>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</si>
  <si>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</si>
  <si>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</si>
  <si>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</si>
  <si>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</si>
  <si>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</si>
  <si>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</si>
  <si>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</si>
  <si>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</si>
  <si>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</si>
  <si>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</si>
  <si>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</si>
  <si>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</si>
  <si>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</si>
  <si>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</si>
  <si>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</si>
  <si>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</si>
  <si>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</si>
  <si>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</si>
  <si>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</si>
  <si>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</si>
  <si>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</si>
  <si>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</si>
  <si>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</si>
  <si>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</si>
  <si>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</si>
  <si>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</si>
  <si>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</si>
  <si>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</si>
  <si>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</si>
  <si>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</si>
  <si>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</si>
  <si>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</si>
  <si>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</si>
  <si>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</si>
  <si>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</si>
  <si>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</si>
  <si>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</si>
  <si>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</si>
  <si>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</si>
  <si>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</si>
  <si>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</si>
  <si>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</si>
  <si>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</si>
  <si>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</si>
  <si>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</si>
  <si>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</si>
  <si>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</si>
  <si>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</si>
  <si>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</si>
  <si>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</si>
  <si>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</si>
  <si>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</si>
  <si>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</si>
  <si>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</si>
  <si>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</si>
  <si>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</si>
  <si>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</si>
  <si>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</si>
  <si>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</si>
  <si>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</si>
  <si>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</si>
  <si>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</si>
  <si>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</si>
  <si>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</si>
  <si>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</si>
  <si>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</si>
  <si>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</si>
  <si>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</si>
  <si>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</si>
  <si>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</si>
  <si>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</si>
  <si>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</si>
  <si>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</si>
  <si>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</si>
  <si>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</si>
  <si>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</si>
  <si>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</si>
  <si>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</si>
  <si>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</si>
  <si>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</si>
  <si>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</si>
  <si>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</si>
  <si>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</si>
  <si>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</si>
  <si>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</si>
  <si>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</si>
  <si>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</si>
  <si>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</si>
  <si>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</si>
  <si>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</si>
  <si>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</si>
  <si>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</si>
  <si>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</si>
  <si>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</si>
  <si>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</si>
  <si>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</si>
  <si>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</si>
  <si>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</si>
  <si>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</si>
  <si>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</si>
  <si>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</si>
  <si>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</si>
  <si>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</si>
  <si>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</si>
  <si>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</si>
  <si>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</si>
  <si>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</si>
  <si>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</si>
  <si>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</si>
  <si>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</si>
  <si>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</si>
  <si>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</si>
  <si>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</si>
  <si>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</si>
  <si>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</si>
  <si>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</si>
  <si>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</si>
  <si>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</si>
  <si>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</si>
  <si>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</si>
  <si>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</si>
  <si>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</si>
  <si>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</si>
  <si>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</si>
  <si>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</si>
  <si>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</si>
  <si>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</si>
  <si>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</si>
  <si>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</si>
  <si>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</si>
  <si>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</si>
  <si>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</si>
  <si>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</si>
  <si>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</si>
  <si>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</si>
  <si>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</si>
  <si>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</si>
  <si>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</si>
  <si>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</si>
  <si>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</si>
  <si>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</si>
  <si>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</si>
  <si>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</si>
  <si>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</si>
  <si>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</si>
  <si>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</si>
  <si>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</si>
  <si>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</si>
  <si>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</si>
  <si>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</si>
  <si>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</si>
  <si>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</si>
  <si>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</si>
  <si>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</si>
  <si>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</si>
  <si>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</si>
  <si>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</si>
  <si>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</si>
  <si>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</si>
  <si>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</si>
  <si>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</si>
  <si>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</si>
  <si>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</si>
  <si>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</si>
  <si>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</si>
  <si>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</si>
  <si>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</si>
  <si>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</si>
  <si>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</si>
  <si>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</si>
  <si>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</si>
  <si>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</si>
  <si>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</si>
  <si>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</si>
  <si>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</si>
  <si>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</si>
  <si>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</si>
  <si>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</si>
  <si>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</si>
  <si>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</si>
  <si>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</si>
  <si>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</si>
  <si>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</si>
  <si>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</si>
  <si>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</si>
  <si>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</si>
  <si>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</si>
  <si>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</si>
  <si>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</si>
  <si>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</si>
  <si>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</si>
  <si>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</si>
  <si>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</si>
  <si>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</si>
  <si>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</si>
  <si>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</si>
  <si>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</si>
  <si>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</si>
  <si>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</si>
  <si>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</si>
  <si>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</si>
  <si>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</si>
  <si>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</si>
  <si>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</si>
  <si>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</si>
  <si>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</si>
  <si>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</si>
  <si>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</si>
  <si>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</si>
  <si>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</si>
  <si>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</si>
  <si>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</si>
  <si>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</si>
  <si>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</si>
  <si>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</si>
  <si>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</si>
  <si>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</si>
  <si>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</si>
  <si>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</si>
  <si>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</si>
  <si>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</si>
  <si>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</si>
  <si>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</si>
  <si>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</si>
  <si>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</si>
  <si>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</si>
  <si>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</si>
  <si>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</si>
  <si>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</si>
  <si>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</si>
  <si>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</si>
  <si>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</si>
  <si>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</si>
  <si>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</si>
  <si>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</si>
  <si>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</si>
  <si>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</si>
  <si>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</si>
  <si>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</si>
  <si>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</si>
  <si>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</si>
  <si>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</si>
  <si>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</si>
  <si>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</si>
  <si>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</si>
  <si>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</si>
  <si>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</si>
  <si>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</si>
  <si>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</si>
  <si>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</si>
  <si>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</si>
  <si>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</si>
  <si>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</si>
  <si>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</si>
  <si>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</si>
  <si>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</si>
  <si>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</si>
  <si>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</si>
  <si>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</si>
  <si>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</si>
  <si>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</si>
  <si>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</si>
  <si>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</si>
  <si>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</si>
  <si>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</si>
  <si>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</si>
  <si>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</si>
  <si>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</si>
  <si>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</si>
  <si>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</si>
  <si>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</si>
  <si>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</si>
  <si>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 xml:space="preserve">Большесельский муниципальный район </t>
  </si>
  <si>
    <t>Большесельский муниципальный район</t>
  </si>
  <si>
    <t>Газификация г. Ростова (городское поселение Ростов)</t>
  </si>
  <si>
    <t>Газификация г. Гаврилов-Ям (городское поселение Гаврилов-Ям)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</si>
  <si>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</si>
  <si>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Строительство межпоселкового газопровода Курортная зона "Золотое кольцо" - п. Берендеево</t>
  </si>
  <si>
    <t>Газификация р. п. Пречистое (городское поселение Пречистое)</t>
  </si>
  <si>
    <t>Городской округ г. Рыбинск</t>
  </si>
  <si>
    <t>Строительство здания блочно-модульной котельной Тутаевского промышленного парка "Мастер"</t>
  </si>
  <si>
    <t>Установка системы освещения производственного корпуса Тутаевского промышленного парка "Мастер"</t>
  </si>
  <si>
    <t>Городской округ г. Ярославль</t>
  </si>
  <si>
    <t xml:space="preserve">Cубсидия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</si>
  <si>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 xml:space="preserve">Газификация левобережного района г. Тутаева (городское поселение Тутаев) </t>
  </si>
  <si>
    <t>Газификация г. Углича (городское поселение Углич)</t>
  </si>
  <si>
    <t>Субсидия на реализацию мероприятий по строительству и реконструкции объектов теплоснабжения и газификации</t>
  </si>
  <si>
    <t>01</t>
  </si>
  <si>
    <t>14.2</t>
  </si>
  <si>
    <t>05</t>
  </si>
  <si>
    <t>Государственная программа "Обеспечение доступным и комфортным жильем населения Ярославской области"</t>
  </si>
  <si>
    <t>05.2</t>
  </si>
  <si>
    <t>03</t>
  </si>
  <si>
    <t>Государственная программа "Социальная поддержка  населения  Ярославской области"</t>
  </si>
  <si>
    <t>05.1</t>
  </si>
  <si>
    <t>Государственная программа  "Развитие  физической культуры и спорта в Ярославской области"</t>
  </si>
  <si>
    <t>Государственная программа "Охрана окружающей среды в Ярославской области"</t>
  </si>
  <si>
    <t>12.4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</si>
  <si>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</si>
  <si>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</si>
  <si>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</si>
  <si>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</si>
  <si>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</si>
  <si>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</si>
  <si>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</si>
  <si>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03.2</t>
  </si>
  <si>
    <t>13.2</t>
  </si>
  <si>
    <t>Государственная программа  "Развитие  сельского хозяйства в Ярославской области"</t>
  </si>
  <si>
    <t>11.3</t>
  </si>
  <si>
    <t>Государственная программа "Развитие культуры и туризма в Ярославской области"</t>
  </si>
  <si>
    <t>Государственная программа "Развитие дорожного хозяйства и транспорта в Ярославской области"</t>
  </si>
  <si>
    <t>24.2</t>
  </si>
  <si>
    <t>Cтроительство и реконструкция автомобильных дорог</t>
  </si>
  <si>
    <t>Субсидия на создание комплекса обеспечивающей инфраструктуры туристко-рекреационного кластера "Золотое кольцо"</t>
  </si>
  <si>
    <t>24</t>
  </si>
  <si>
    <t>Субсидия на реализацию мероприятий на разработку и государственную экспертизу проектно-сметной документации на строительство (реконструкцию) дошкольных образовательных  организаций</t>
  </si>
  <si>
    <t>Стабилизация береговой полосы Горьковского водохранилища в районе населенного пункта Устье</t>
  </si>
  <si>
    <t>средства областного бюджета</t>
  </si>
  <si>
    <t>средства федерального бюджета</t>
  </si>
  <si>
    <t xml:space="preserve">Государственная программа  "Экономическое развитие и инновационная экономика в Ярославской области" </t>
  </si>
  <si>
    <t>15.1</t>
  </si>
  <si>
    <t>Реконструкция автомобильной дороги Телицино - Голодяево в Даниловском муниципальном районе, в т.ч. кредиторская задолженность</t>
  </si>
  <si>
    <t>разница</t>
  </si>
  <si>
    <t>Обл.соб.+Мун.соб.(расчетно)</t>
  </si>
  <si>
    <t>15.3</t>
  </si>
  <si>
    <t>Строительство инженерных сетей теплоснабжения от блочно-модульной котельной к зданию корпуса механосборочного ЦСИД Тутаевского промышленного парка "Мастер"</t>
  </si>
  <si>
    <t>Строительство автомобильной дороги Буйкино-Щукино в Борисоглебском и Большесельском МР Ярославской области</t>
  </si>
  <si>
    <t>Реконструкция автомобильной дороги Большое Село-Волыново-Щукино в Большесельском МР Ярославской области</t>
  </si>
  <si>
    <t>Строительство мостового перехода через реку Улейму на автомобильной дороге Печкино-Потопчино в Угличском МР Ярославской области</t>
  </si>
  <si>
    <t>Реконструкция автодороги Крюково-Харинское-Митинское (обход реки Сутки) в Мышкинском МР Ярославской области</t>
  </si>
  <si>
    <t>Реконструкция автомобильной дороги Григорьевское - Михайловское - Норское в Ярославском МР Ярославской области</t>
  </si>
  <si>
    <t>Реконструкция автомобильной дороги Борисоглеб-Буйкино в Борисоглебском МР Ярославской области</t>
  </si>
  <si>
    <t>Реконструкция мостового перехода через реку Маткому автомобильной дороги Патрино – Голодяйка, км 1+800 в Пошехонском МР Ярославской области</t>
  </si>
  <si>
    <t>Реконструкция мостового перехода через реку Койку на автомобильной дороге Девницы – Дор, км 1+850  в Большесельском МР Ярославской области</t>
  </si>
  <si>
    <t>Реконструкция административно-бытового корпуса и производственного корпуса (2 этап финансирования) Тутаевского промышленного парка "Мастер"</t>
  </si>
  <si>
    <t>Создание комплекса обеспечивающей инфраструктуры туристско-рекреационного комплекса "Ярославское взморье" Рыбинского МР</t>
  </si>
  <si>
    <t>25.8</t>
  </si>
  <si>
    <t>Областная целевая программа "Комплексный инвестиционный план модернизации городского поселения Ростов" на 2010-2015 годы</t>
  </si>
  <si>
    <t>Разработка проектно-сметной документации по строительству дошкольных образовательных организаций</t>
  </si>
  <si>
    <t xml:space="preserve">Строительство объекта "Детский сад на 120 мест с инженерными коммуникациями, Ярославская область,                                                                 г. Тутаев, МКР-11 (пересечение ул. Комсомольской и                                                                    ул. Терешковой)" </t>
  </si>
  <si>
    <t>Строительство хирургического корпуса для ГУЗ ЯО "Областная клиническая онкологическая больница",                                                                  г. Ярославль (проектные работы)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</si>
  <si>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</si>
  <si>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01.2</t>
  </si>
  <si>
    <t>Реконструкция мостового перехода через реку Чернавку на автомобильной дороге Некоуз – Родионово – пос. Октябрь,                                                                         км 0+200 в Некоузском МР Ярославской области</t>
  </si>
  <si>
    <t>Субсидия на реализацию мероприятий по строительству объектов коммунальной инфраструктуры</t>
  </si>
  <si>
    <t>Региональная программа "Развитие водохозяйственного комплекса Ярославской области в 2013 - 2020 годах"</t>
  </si>
  <si>
    <t>Областная целевая программа развития субъектов малого и среднего предпринимательства Ярославской области на 2013 - 2015 годы</t>
  </si>
  <si>
    <t>Строительство детского сада на 140 мест с инженерными коммуникациями в пос. Михайловском, Ярославский МР</t>
  </si>
  <si>
    <t>Строительство детского сада на 120 мест с инженерными коммуникациями в раб. пос. Петровское, ул. Солнечная, Ростовский МР</t>
  </si>
  <si>
    <t>Строительство детского сада на 220 мест с инженерными коммуникациями и сооружениями в г. Угличе, мкр. Мирный, у д. 14</t>
  </si>
  <si>
    <t xml:space="preserve">15.7                                      </t>
  </si>
  <si>
    <t>Областная целевая программа "Стимулирование инвестиционной деятельности в Ярославской области" на 2012 - 2014 годы</t>
  </si>
  <si>
    <t>Объекты собственности Ярославской области</t>
  </si>
  <si>
    <t>ПЕРЕЧЕНЬ</t>
  </si>
  <si>
    <t>1</t>
  </si>
  <si>
    <t>2</t>
  </si>
  <si>
    <t>Строительство детской поликлиники для ГУЗ ЯО "Клиническая больница № 2" г. Ярославль</t>
  </si>
  <si>
    <t>Строительство детского сада на 140 мест, дер. Карабиха,  Ярославский МР</t>
  </si>
  <si>
    <t>Объекты муниципальной собственности</t>
  </si>
  <si>
    <t>Газификация микрорайонов Веретье,  Прибрежный городского округа г. Рыбинска</t>
  </si>
  <si>
    <t>Газификация г. Любима (городское поселение Любим)</t>
  </si>
  <si>
    <t>Перевод на природный газ с твердого топлива котельной  Скоковской средней общеобразовательной школы д. Скоково</t>
  </si>
  <si>
    <t xml:space="preserve">Децентрализация системы теплоснабжения 18-ти квартирного жилого дома № 28 в пос. Отрадный </t>
  </si>
  <si>
    <t xml:space="preserve">Децентрализация системы теплоснабжения 18-ти квартирного жилого дома № 66 в пос. Отрадный </t>
  </si>
  <si>
    <t>Реконструкция водовода диаметром 100 мм от водозабора протяженностью 1,45 км, расположенного вблизи с. Брейтово</t>
  </si>
  <si>
    <t>Строительство наружных сетей канализации северо-западной части города Переславля-Залесского</t>
  </si>
  <si>
    <t>Газификация с. Покров</t>
  </si>
  <si>
    <t>Газификация пос. Хмельники</t>
  </si>
  <si>
    <t>Распределительный  газопровод низкого давления: Ярославская обл., Ростовский МР, с/п Поречье-Рыбное, ул. Ленинская, ул. Пушкина, ул. Молодежная, ул. Красноармейская</t>
  </si>
  <si>
    <t>Промышленный парк "Гаврилов-Ям" с инженерными коммуникациями, Ярославская область, г. Гаврилов-Ям,                                                      ул. Комарова, д.1, городское поселение Гаврилов-Ям. Этапы 1,2</t>
  </si>
  <si>
    <t>Реконструкция автомобильной дороги Большое Село-Волыново-Щукино, 18+840-22+280 км в Большесельском МР Ярославской области</t>
  </si>
  <si>
    <t>Реконструкция автомобильной дороги Ростов-Иваново-Нижний Новгород (обход с.Сулость) в Ростовском МР Ярославской области</t>
  </si>
  <si>
    <t>Реконструкция автодороги Говырино-Дмитровское-Нагорье в Переславском МР Ярославской области</t>
  </si>
  <si>
    <t>Реконструкция автомобильной дороги Филипищево-Плоски с мостовым переходом через реку Пукшу в Угличском МР Ярославской области</t>
  </si>
  <si>
    <t>Субсидия на строительство улично-дорожной сети жилого комплекса "Преображенский" в г. Ярославле</t>
  </si>
  <si>
    <t>Объекты собственности Ярославской области:</t>
  </si>
  <si>
    <t>Приобретение многофункционального центра с бассейном и инженерными коммуникациями по адресу: г. Ярославль, Заволжский район, проспект Машиностроителей, дом 9</t>
  </si>
  <si>
    <t xml:space="preserve">Субсидия на переселение граждан из жилищного фонда, признанного непригодным для проживания, и (или) жилищного фонда с высоким уровнем износа
</t>
  </si>
  <si>
    <t>Субсидия на улучшение условий проживания отдельных категорий граждан, нуждающихся в специальной социальной защите</t>
  </si>
  <si>
    <t>Реконструкция городских водозаборных сооружений на Рыбинском водохранилище, г. Рыбинск, Шекснинское шоссе, район городских водозаборных сооружений на Рыбинском водохранилище</t>
  </si>
  <si>
    <t>Берегоукрепление правого берега р. Волги от "Обелиска" до Дворца спорта "Полет" в г. Рыбинск</t>
  </si>
  <si>
    <t>Субсидия на реализацию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</si>
  <si>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Реализация 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</si>
  <si>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ВСЕГО, в том числе за счет средств:</t>
  </si>
  <si>
    <t xml:space="preserve">Газификация р.п. Некрасовское </t>
  </si>
  <si>
    <t xml:space="preserve">Газификация р. п. Петровское </t>
  </si>
  <si>
    <t>Строительство газораспределительных сетей к муниципальному жилому фонду ОКУ-3</t>
  </si>
  <si>
    <t xml:space="preserve">Газификация д. Хохлево </t>
  </si>
  <si>
    <t xml:space="preserve">Газификация жилых домов в п. Волга </t>
  </si>
  <si>
    <t xml:space="preserve">Газоснабжение жилых домов в п. Октябрь </t>
  </si>
  <si>
    <t xml:space="preserve">Газификация с. Новое </t>
  </si>
  <si>
    <t xml:space="preserve">Газификация с. Берендеево </t>
  </si>
  <si>
    <t xml:space="preserve">Газификация с. Купанское (в том числе проектные работы) </t>
  </si>
  <si>
    <t xml:space="preserve">Газопровод д. Кормилицино, д. Комарово </t>
  </si>
  <si>
    <t>Строительство модульной котельной с оптимизацией тепловых сетей в п. Песочное</t>
  </si>
  <si>
    <t>Реконструкция котельной здания общественной бани с переводом на природный газ в д. Юркино, ул. Транспортная, д. 4а</t>
  </si>
  <si>
    <t>02.9</t>
  </si>
  <si>
    <t>Строительство и реконструкция шахтных колодцев</t>
  </si>
  <si>
    <t>Городской округ г. Переславль-Залесский</t>
  </si>
  <si>
    <t>Строительство и реконструкция зданий образовательных организаций</t>
  </si>
  <si>
    <t xml:space="preserve">Строительство артезианской скважины в д. Столбищи </t>
  </si>
  <si>
    <t>Строительство водопровода к п.Зеленая Роща</t>
  </si>
  <si>
    <t>Сети напорной и самотечной канализации в пос. Горушка</t>
  </si>
  <si>
    <t>Реконструкция очистных сооружений водоснабжения – системы очистки питьевой воды г. Мышкин, Поводневский сельский округ, южнее д. Коптюшка</t>
  </si>
  <si>
    <t>Строительство комплексной станции очистки воды в д. Горки</t>
  </si>
  <si>
    <t xml:space="preserve">Станция обезжелезивания  воды из скважины производительностью 200 куб. м/сутки в с. Шопша </t>
  </si>
  <si>
    <t>Строительство очистных сооружений канализации в п. Тихменево</t>
  </si>
  <si>
    <t>областного бюджета</t>
  </si>
  <si>
    <t>федерального бюджета</t>
  </si>
  <si>
    <t>ГК - Фонда содействия реформированию жилищно-коммунального хозяйства государственных корпораций</t>
  </si>
  <si>
    <t xml:space="preserve"> - по объектам собственности Ярославской области за счет средств:</t>
  </si>
  <si>
    <t xml:space="preserve"> - софинансирование объектов муниципальной собственности за счет средств: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</si>
  <si>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</si>
  <si>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Субсидия на мероприятия по строительству и (или) реконструкции объектов газификации и водоснабжения в сельской местности за счет средств областного бюджета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</si>
  <si>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 за счет средств областного бюджета</t>
  </si>
  <si>
    <t xml:space="preserve">Реализация мероприятий по строительству и реконструкции дошкольных образовательных организаций </t>
  </si>
  <si>
    <t xml:space="preserve">Строительство блочно-модульной газовой котельной с подключением к инженерным сетям в с. Хмельники </t>
  </si>
  <si>
    <t xml:space="preserve">в рамках адресной инвестиционной программы Ярославской области                         </t>
  </si>
  <si>
    <t>Строительство детского сада на 110 мест в г. Пошехонье,                                                                                    ул. Комсомольская, д. 39</t>
  </si>
  <si>
    <t>Строительство здания муниципального дошкольного образовательного учреждения с инженерными коммуникациями,                                                г. Ярославль, Дзержинский район, ул. Строителей, за д. 17</t>
  </si>
  <si>
    <t>Строительство здания муниципального дошкольного образовательного учреждения с инженерными коммуникациями,                                                   г. Ярославль, Заволжский район, ул. Папанина (в районе д. 6, корп. 2)</t>
  </si>
  <si>
    <t>Строительство детского сада на 240 мест, Ярославская область,                                             г. Рыбинск, ул. Новоселов, д. 26</t>
  </si>
  <si>
    <t>Строительство здания дошкольной образовательной организации по пр-ту Дзержинского, г. Ярославль</t>
  </si>
  <si>
    <t>Субсидия на строительство и реконструкцию зданий образовательных организаций за счет средств областного бюджета</t>
  </si>
  <si>
    <t>Строительство детского сада-яслей на 140 мест, пос. Ивняки, Ярославский МР</t>
  </si>
  <si>
    <t>Детский сад на 120 мест с инженерными коммуникациями в                                           г. Данилове, ул. Петербургская, д. 16</t>
  </si>
  <si>
    <t>Строительство детского сада на 80 мест в пос. Искра Октября,                                                                             ул. Молодежная, Рыбинский МР</t>
  </si>
  <si>
    <t>Строительство здания муниципального дошкольного образовательного учреждения с инженерными коммуникациями,                                                                                                   г. Ярославль, Дзержинский район, Тутаевское шоссе (за д. 105),                                                      мкр. 12</t>
  </si>
  <si>
    <t>Строительство пристройки на 120 мест к детскому саду № 10, Ярославская область, г. Рыбинск, ул. Герцена, д. 95а</t>
  </si>
  <si>
    <t>Строительство блочно-модульной газовой котельной с подключением к инженерным сетям в с. Татищев Погост</t>
  </si>
  <si>
    <t>Строительство межпоселкового газопровода высокого давления                                                      2-ой категории г. Углич - д. Черкасово</t>
  </si>
  <si>
    <t>Строительство межпоселкового газопровода д. Ульяново -                                                                          д. Головино</t>
  </si>
  <si>
    <t>Газификация улиц правобережной части г. Тутаева (городское поселение Тутаев)</t>
  </si>
  <si>
    <t xml:space="preserve">Газификация  многоквартирных домов по ул. Усыскина,                                                                                           ул. Челюскинцев, пл. Советская в с. Большое Село </t>
  </si>
  <si>
    <t>Строительство межпоселкового газопровода г. Данилов -                                                                            пос. Рощино - с. Покров</t>
  </si>
  <si>
    <t>Строительство межпоселкового газопровода высокого давления                                                                         д. Малое Марьино - д. Семлово - д. Козлово - д. Федурино</t>
  </si>
  <si>
    <t xml:space="preserve">Газификация д. Вощиково и населенных пунктов, находящихся в зоне межпоселкового газопровода с. Кременево - д. Вощиково -                                                               с. Арефино (в том числе проектные работы) </t>
  </si>
  <si>
    <t>Реконструкция участка самотечной канализации (700 м) по                                                                   ул. Механизаторов с. Брейтово с устройством 14 канализационных колодцев в Брейтовском муниципальном районе</t>
  </si>
  <si>
    <t>Строительство системы общепоселковой канализации в                                                                          п. Некрасовское</t>
  </si>
  <si>
    <t>Строительство станции водоочистки на базе двух скважин в                                                                                   п. Октябрь</t>
  </si>
  <si>
    <t>Реконструкция автомобильной дороги Борисоглеб-Буйкино,                                                                        км 28+620-33+470 в Борисоглебском МР Ярославской области</t>
  </si>
  <si>
    <t>Реконструкция Юго-Западной окружной дороги г. Ярославля                                                  (1 этап),км 5+300-8+000 в Ярославском МР Ярославской области</t>
  </si>
  <si>
    <t>Реконструкция автомобильной дороги Деревеньки-Погорелка в Борисоглебском МР Ярославской области (1-2 этапы)</t>
  </si>
  <si>
    <t>Строительство автомобильной дороги Богородское-Федорково-Кесова Гора в Мышкинском МР Ярославской области</t>
  </si>
  <si>
    <t>Реконструкция автодороги "Подъезд к Костроме" - Телищево - Чернеево с подъездом к Малышеву с устройством разворотной площадки в д.Чернеево и автобусных остановок на участке 0 км -                                             до д. Чернеево и устройством искусственного освещения                                       д. Телищево в Ярославском МР Ярославской области</t>
  </si>
  <si>
    <t>Реконструкция автомобильной дороги Ярославль-Углич                                                                                               км 32+700-км 37+700 в Большесельском МР Ярославской области</t>
  </si>
  <si>
    <t>Реконструкция тепловых сетей центральной котельной по                                                                     ул. Республиканская в с. Брейтово (участок от ул. Воронцова до                                                       ул. Республиканская, д. 1)</t>
  </si>
  <si>
    <t>Строительство газопровода высокого давления с. Туношна -                                      д. Воробино</t>
  </si>
  <si>
    <t xml:space="preserve">Наименований государственной программы Ярославской области, областной целевой (региональной) программы, объекта                                               </t>
  </si>
  <si>
    <t xml:space="preserve">Номер                              программы, подпрограммы </t>
  </si>
  <si>
    <r>
      <rPr>
        <b/>
        <sz val="14"/>
        <rFont val="Times New Roman"/>
        <family val="1"/>
        <charset val="204"/>
      </rPr>
      <t xml:space="preserve">2016 год    </t>
    </r>
    <r>
      <rPr>
        <sz val="14"/>
        <rFont val="Times New Roman"/>
        <family val="1"/>
        <charset val="204"/>
      </rPr>
      <t xml:space="preserve">                                 </t>
    </r>
  </si>
  <si>
    <r>
      <rPr>
        <b/>
        <sz val="14"/>
        <rFont val="Times New Roman"/>
        <family val="1"/>
        <charset val="204"/>
      </rPr>
      <t xml:space="preserve">2017 год </t>
    </r>
    <r>
      <rPr>
        <sz val="14"/>
        <rFont val="Times New Roman"/>
        <family val="1"/>
        <charset val="204"/>
      </rPr>
      <t xml:space="preserve">                               </t>
    </r>
  </si>
  <si>
    <t xml:space="preserve">Распределительный газопровод низкого давления по ул. 8 Марта, ул.Садовая, ул. Свободы, ул. 3-я Строителей, ул. Солнечная в                                                                           с. Большое Село </t>
  </si>
  <si>
    <t>Реконструкция самотечного и напорного коллекторов от ПМК-3 до новых очистных сооружений, включая реконструкцию канализационной насосной станции с. Брейтово</t>
  </si>
  <si>
    <t>средства ГК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</si>
  <si>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</t>
  </si>
  <si>
    <t>сдали                                                в                                       Думу ЯО</t>
  </si>
  <si>
    <t>Областная целевая программа "Развитие сети автомобильных дорог Ярославской области"</t>
  </si>
  <si>
    <t>Областная целевая программа "Устойчивое развитие сельских территорий Ярославской области"</t>
  </si>
  <si>
    <t>Региональная программа "Развитие водоснабжения, водоотведения и очистки сточных вод Ярославской области"</t>
  </si>
  <si>
    <t>Строительство многофункционального  спортивного зала муниципального образовательного учреждения дополнительного образования детей Детско-юношенской спортивной школы "Спринт", г. Гаврилов-Ям, ул. Молодежная, д. 7</t>
  </si>
  <si>
    <t xml:space="preserve">Газификация с. Покров и населенных пунктов, находящихся в зоне газопровода газораспределительная станция № 3                                                                                   г. Рыбинска - санаторий "Черная речка" - с. Охотино (в том числе проектные работы) 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</si>
  <si>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</t>
  </si>
  <si>
    <t xml:space="preserve">Газификация д. Коленово и населенных пунктов, находящихся в зоне газопровода п. Петровское - д. Коленово - с. Караш -                                                          д. Итларь с отводом на п. Хмельники (в том числе проектные работы) </t>
  </si>
  <si>
    <t>Газификация Заволжского района городского округа                                                                г. Рыбинска</t>
  </si>
  <si>
    <t>Газификация с. Татищев Погост, с. Марково и населенных пунктов, находящихся в зоне газопровода п. Семибратово -                                                                           с. Татищев Погост - с. Марково (в том числе проектные работы)</t>
  </si>
  <si>
    <t>Строительство автоматизированной газовой котельной в                                                                         с. Дунилово</t>
  </si>
  <si>
    <t>Строительство межпоселкового газопровода с. Шопша -                                                                                         д. Шалаево с ответвлением на ОКУ-3 и д. Коромыслово (1 этап газопровода с. Шопша - д. Шалаево - с. Ильинское - Урусово)</t>
  </si>
  <si>
    <t xml:space="preserve">Газификация с. Охотино и населенных пунктов, находящихся в зоне газопровода  газораспределительная станция № 3                                                                          г. Рыбинска - санаторий "Черная речка" - с. Охотино (в том числе проектные работы) </t>
  </si>
  <si>
    <t>Газификация улицы Воинская часть и улицы Алекино в                                                                                     д. Глебовское</t>
  </si>
  <si>
    <t>Реконструкция котельной с переводом на природный газ в                                                                       с. Туношна</t>
  </si>
  <si>
    <t>Реконструкция сетей водопровода по ул. Первомайской в                                                                 г. Любиме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</si>
  <si>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</si>
  <si>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"Обеспечение доступности дошкольного образования в Ярославской области"                                          </t>
  </si>
  <si>
    <t>Региональная программа "Социальная поддержка пожилых граждан в Ярославской области"</t>
  </si>
  <si>
    <t xml:space="preserve">Региональная адресная программа по переселению граждан из аварийного жилищного фонда Ярославской  области                                                              </t>
  </si>
  <si>
    <t>Областная целевая программа развития туризма и отдыха в Ярославской области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</si>
  <si>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</si>
  <si>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 xml:space="preserve"> Областная целевая программа "Развитие материально-технической базы медицинских организаций Ярославской области"</t>
  </si>
  <si>
    <t xml:space="preserve">на 2016 - 2017 годы    </t>
  </si>
  <si>
    <t xml:space="preserve">на 2015 год    </t>
  </si>
  <si>
    <t>Строительство детского сада на 240 мест с объектами инженерной инфраструктуры в г. Данилове (в 35 м на север от                                                         д. 54 по ул. Ярославской)</t>
  </si>
  <si>
    <t>Региональная программа "Стимулирование развития жилищного строительства на территории Ярославской области"</t>
  </si>
  <si>
    <t>поправки Губернатора ЯО                                                         в декабре                                                      2014 года</t>
  </si>
  <si>
    <t>поправки Депутатов Ярославской областной Думы                                                          в декабре                                                      2014 года</t>
  </si>
  <si>
    <t>Газификация пос. Рощино, дер. Ртищево</t>
  </si>
  <si>
    <t>Газификация дер. Горохово</t>
  </si>
  <si>
    <t>Газификация дер. Святово</t>
  </si>
  <si>
    <r>
      <t>Строительство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переходов с инженерными коммуникациями в ГБУЗ ЯО "Клиническая больница № 10", г. Ярославль</t>
    </r>
  </si>
  <si>
    <t>Строительство детского сада - начальной школы на 125 мест с инженерными коммуникациями и благоустройством территории в с. Вятском, ул. Давыдовская, д. 31, Некрасовский МР</t>
  </si>
  <si>
    <t>Строительство распределительных газовых сетей в дер. Осиновая Слобода</t>
  </si>
  <si>
    <t>Строительство межпоселкового газопровода д. Демино - п. Шашково - д. Паздеринское</t>
  </si>
  <si>
    <t>Строительство межпоселкового газопровода п. Бурмакино -                                                            с. Никольское - ст. Сахареж</t>
  </si>
  <si>
    <t xml:space="preserve">Строительство газораспределительных сетей д. Путилово -                                                                 д. Пасынково - д. Исаково - д. Ульяново - д. Матвейка </t>
  </si>
  <si>
    <t>Строительство распределительного поселкового газопровода низкого давления, с. Кривец</t>
  </si>
  <si>
    <t xml:space="preserve">Строительство модульной газовой котельной в с. Купанское </t>
  </si>
  <si>
    <t>Объем бюджетных ассигнований (руб.)</t>
  </si>
  <si>
    <t>в редакции Закона ЯО                                                 от 25.12.2014                                           № 85-з</t>
  </si>
  <si>
    <t xml:space="preserve">Приобретение жилья медицинским работникам государственных медицинских организаций Ярославской области, не имеющим собственного жилья
</t>
  </si>
  <si>
    <t>Реконструкция и строительство сетей водопровода в г. Данилов (городское поселение Данилов</t>
  </si>
  <si>
    <t>Реконструкция очистных сооружений хозяйственно-бытовых сточных вод в г. Данилов (городское поселение Данилов)</t>
  </si>
  <si>
    <t>Строительство наружных сетей канализации в центральной части                                                   г. Данилов (городское поселение Данилов)</t>
  </si>
  <si>
    <t>Реконструкция очистных сооружений хозяйственно- бытовой канализации в д. Грешнево сельского поселения Красный Профинтерн</t>
  </si>
  <si>
    <t>Строительство общеобразовательной школы, городской округ                                                                              г. Рыбинск, ул. Тракторная, д. 12</t>
  </si>
  <si>
    <t>поправки депутатов Ярославской областной Думы                                      в марте                                         2015 года</t>
  </si>
  <si>
    <r>
      <t xml:space="preserve">Субсидия на реализацию мероприятий по строительству и реконструкции дошкольных образовательных организаций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</si>
  <si>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>изменения                                           в марте                            2015 года</t>
  </si>
  <si>
    <t>изменения                                         в марте                            2015 года</t>
  </si>
  <si>
    <t>Строительство здания  муниципального дошкольного образовательного учреждения с инженерными коммуникациями,                 г. Ярославль, Фрунзенский район, ул. Чернопрудная (у д. 12, корп. 2)</t>
  </si>
  <si>
    <t>поправки Губернатора Ярославской области                                      в июне                                         2015 года</t>
  </si>
  <si>
    <t>Строительство здания муниципальной дошкольной  образовательной организации с инженерными коммуникациями,   г. Ярославль, Фрунзенский район, ул. Академика Колмогорова (в районе д. 10, корп. 2 по ул. Чернопрудной )</t>
  </si>
  <si>
    <t>изменения                                           в июне                            2015 года</t>
  </si>
  <si>
    <t>Строительство здания муниципального дошкольного образовательного учреждения с инженерными коммуникациями,                                                г. Ярославль, Фрунзенский район, ул. Академика Колмогорова (в районе д. 10, корп. 2 по ул. Чернопрудной )</t>
  </si>
  <si>
    <t>Строительство здания муниципального дошкольного образовательного учреждения с инженерными коммуникациями,                                                    г. Ярославль, Заволжский район, ул. Красноборская, у д. 37</t>
  </si>
  <si>
    <t>в ред.Закона ЯО от 02.04.2015                                                              № 10-з</t>
  </si>
  <si>
    <t>в ред.Закона ЯО от 02.04.2015                                        № 10-з</t>
  </si>
  <si>
    <r>
      <t xml:space="preserve">Субсидия на реализацию мероприятий по строительству и реконструкции объектов берегоукрепления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</si>
  <si>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Региональной программы "Развитие водохозяйственного комплекса Ярославской области в 2013-2020 годах"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</si>
  <si>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t xml:space="preserve">Газификация д. Ларионово, с. Погорелка и населенных пунктов, находящихся в зоне газопровода с. Глебово - с. Погорелка -                                                             д. Ларионово с отводом на д. Ясенево (бухта Коприно) </t>
  </si>
  <si>
    <t>Строительство сетей водоснабжения и хозяйственно-бытовой канализациив Ярославской области в городском поселении Ростов. 2 этап. Сети хозяйственно-бытовой канализации по ул. Переславской, ул. Урицкого и ул. Московское шоссе</t>
  </si>
  <si>
    <t>Строительство газораспределительных сетей до д. Илькино и по                                                                  д. Илькино на территории Стогинского сельского округа</t>
  </si>
  <si>
    <t>Строительство системы общепоселковой канализации в                                                                             пос. Некрасовское</t>
  </si>
  <si>
    <t>Реконструкция очистных сооружений хозяйственно- бытовой канализации в дер. Грешнево</t>
  </si>
  <si>
    <t>Строительство водопровода к пос.Зеленая Роща</t>
  </si>
  <si>
    <t>Строительство здания муниципальной дошкольной  образовательной организации с инженерными коммуникациями, г. Ярославль, Фрунзенский район, ул. Чернопрудная (у д. 12, корп. 2)</t>
  </si>
  <si>
    <t xml:space="preserve"> - по объектам муниципальной собственности за счет средств:</t>
  </si>
  <si>
    <t>Газификация дер. Андреевское</t>
  </si>
  <si>
    <t>Реконструкция автомобильной дороги Деревеньки-Погорелка в Борисоглебском МР Ярославской области (1этап)</t>
  </si>
  <si>
    <t>Реконструкция автомобильной дороги Деревеньки-Погорелка в Борисоглебском МР Ярославской области (2этап)</t>
  </si>
  <si>
    <t>Реконструкция автомобильной дороги Рязанцево-Горки в Переславском МР Ярославской области</t>
  </si>
  <si>
    <t>Субсидия на мероприятия по строительству и (или) реконструкции объектов газификации и водоснабжения в сельской местности</t>
  </si>
  <si>
    <t xml:space="preserve">Субсидия на приобретение в муниципальную собственность объектов физической культуры и спорта </t>
  </si>
  <si>
    <t>Приобретение физкультурно-оздоровительного центра с плавательным бассейном по адресу: Ярославская область, Ростовский муниципальный район, городское поселение Ростов, ул. Луначарского, д. 44.</t>
  </si>
  <si>
    <t>Субсидия на реализацию мероприятий по строительству и реконструкции объектов водоснабжения и водоотведения</t>
  </si>
  <si>
    <t xml:space="preserve">Строительство напорного канализационного коллектора от                                                     МКР-3 до ОСК (очистные сооружения канализации) г. Ростова </t>
  </si>
  <si>
    <t>Газификация Запахомовского района городского округа                                                                г. Рыбинска</t>
  </si>
  <si>
    <t>в ред.Закона ЯО от 08.07.2015                                                  № 53-з</t>
  </si>
  <si>
    <t>поправки депутатов Ярославской областной Думы                                      в сентябре                                         2015 года</t>
  </si>
  <si>
    <t>изменения                                           в сентябре                            2015 года</t>
  </si>
  <si>
    <t>14.5</t>
  </si>
  <si>
    <t>Строительство полигона твердых коммунальных отходов в Переславском муниципальном районе для нужд городского округа г. Переславль-Залесский и Переславского МР (в том числе проектные работы)</t>
  </si>
  <si>
    <t xml:space="preserve">Региональная программа "Развитие комплексной системы обращения с твёрдыми коммунальными отходами на территории Ярославской области" </t>
  </si>
  <si>
    <t>Реконструкция очистных сооружений канализации и системы водоотведения дер. Дюдьково Октябрьского сельского поселения Рыбинского района (1 - 6 этапы). Первый этап строительства.</t>
  </si>
  <si>
    <t>Строительство наружных сетей водопровода и канализации от жилых домов № 54, 56 по ул. Свободы и жилого дома № 2 по ул. Берендеевская в г.Переславле-Залесском</t>
  </si>
  <si>
    <t>изменения                                               в ноябре                            2015 года</t>
  </si>
  <si>
    <t>поправки депутатов Ярославской областной Думы                                      в ноябре                                         2015 года</t>
  </si>
  <si>
    <t>в ред.Закона ЯО от 05.10.2015                                                  № 75-з</t>
  </si>
  <si>
    <t xml:space="preserve"> объектов капитального строительства, планируемых к финансированию за счет средств областного бюджета, федерального бюджета и средств государственных фондов  </t>
  </si>
  <si>
    <t>Государственная программа "Государственные и муниципальные услуги Ярославской области"</t>
  </si>
  <si>
    <t>37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</si>
  <si>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</si>
  <si>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37.1</t>
  </si>
  <si>
    <t>Строительство здания муниципальной дошкольной  образовательной организации с инженерными коммуникациями, г. Ярославль, Дзержинский район, Тутаевское шоссе (за д. 105),  мкр. 12</t>
  </si>
  <si>
    <t>Строительство здания муниципальной дошкольной  образовательной организации с инженерными коммуникациями, г. Ярославль, Дзержинский район, ул. Строителей, за д. 17</t>
  </si>
  <si>
    <t xml:space="preserve">с изменениями                             в ноябре                                                              2015 года                            </t>
  </si>
  <si>
    <t>5 (3+4)</t>
  </si>
  <si>
    <t>8 (6+7)</t>
  </si>
  <si>
    <t>Приоберетение в собственность административного здания с инженерными коммуникациями, расположенного по адресу: Ярославская область, г. Ярославль, ул. Ползунова, дом 15</t>
  </si>
  <si>
    <t>Строительство переходной галереи № 1 с инженерными коммуникациями ГБУЗ ЯО "Клиническая больница № 10"                                                                               г. Ярославль, ул.Гагарина, д. 12</t>
  </si>
  <si>
    <t xml:space="preserve"> объектов капитального строительства, планируемых к финансированию за счет средств областного бюджета, федерального бюджета и средств государственных фондов в рамках адресной инвестиционной программы Ярославской области     </t>
  </si>
  <si>
    <t>Изменения              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</si>
</sst>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sz val="13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</cellStyleXfs>
  <cellXfs count="56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0" fontId="59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 wrapText="1"/>
    </xf>
    <xf numFmtId="49" fontId="43" fillId="0" borderId="1" xfId="1" applyNumberFormat="1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0" fontId="60" fillId="0" borderId="1" xfId="4" applyNumberFormat="1" applyFont="1" applyFill="1" applyBorder="1" applyAlignment="1" applyProtection="1">
      <alignment vertical="top" wrapText="1"/>
      <protection hidden="1"/>
    </xf>
    <xf numFmtId="3" fontId="60" fillId="0" borderId="1" xfId="0" applyNumberFormat="1" applyFont="1" applyFill="1" applyBorder="1" applyAlignment="1">
      <alignment horizontal="right" vertical="top"/>
    </xf>
    <xf numFmtId="0" fontId="43" fillId="0" borderId="1" xfId="4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13" xfId="0" applyFont="1" applyFill="1" applyBorder="1" applyAlignment="1">
      <alignment horizontal="left" vertical="top" wrapText="1"/>
    </xf>
    <xf numFmtId="49" fontId="60" fillId="0" borderId="1" xfId="0" applyNumberFormat="1" applyFont="1" applyFill="1" applyBorder="1" applyAlignment="1">
      <alignment horizontal="left" vertical="top" wrapText="1"/>
    </xf>
    <xf numFmtId="0" fontId="43" fillId="0" borderId="1" xfId="2" applyFont="1" applyFill="1" applyBorder="1" applyAlignment="1">
      <alignment horizontal="left" vertical="top" wrapText="1"/>
    </xf>
    <xf numFmtId="0" fontId="20" fillId="0" borderId="1" xfId="2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horizontal="left" vertical="top" wrapText="1"/>
    </xf>
    <xf numFmtId="0" fontId="61" fillId="0" borderId="1" xfId="0" applyFont="1" applyFill="1" applyBorder="1" applyAlignment="1">
      <alignment horizontal="left" vertical="top" wrapText="1"/>
    </xf>
    <xf numFmtId="3" fontId="61" fillId="0" borderId="1" xfId="0" applyNumberFormat="1" applyFont="1" applyFill="1" applyBorder="1" applyAlignment="1">
      <alignment horizontal="right" vertical="top"/>
    </xf>
    <xf numFmtId="49" fontId="60" fillId="0" borderId="1" xfId="1" applyNumberFormat="1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/>
    </xf>
    <xf numFmtId="0" fontId="43" fillId="0" borderId="1" xfId="0" applyFont="1" applyFill="1" applyBorder="1" applyAlignment="1">
      <alignment horizontal="left" vertical="top"/>
    </xf>
    <xf numFmtId="2" fontId="20" fillId="0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0" fontId="60" fillId="0" borderId="1" xfId="2" applyFont="1" applyFill="1" applyBorder="1" applyAlignment="1">
      <alignment horizontal="left" vertical="top" wrapText="1"/>
    </xf>
    <xf numFmtId="49" fontId="61" fillId="0" borderId="1" xfId="1" applyNumberFormat="1" applyFont="1" applyFill="1" applyBorder="1" applyAlignment="1">
      <alignment horizontal="left" vertical="top" wrapText="1"/>
    </xf>
    <xf numFmtId="4" fontId="61" fillId="0" borderId="1" xfId="0" applyNumberFormat="1" applyFont="1" applyFill="1" applyBorder="1" applyAlignment="1">
      <alignment horizontal="right" vertical="top"/>
    </xf>
    <xf numFmtId="0" fontId="20" fillId="0" borderId="13" xfId="0" applyFont="1" applyFill="1" applyBorder="1" applyAlignment="1">
      <alignment vertical="top" wrapText="1"/>
    </xf>
    <xf numFmtId="0" fontId="40" fillId="0" borderId="0" xfId="0" applyFont="1" applyFill="1" applyAlignment="1">
      <alignment vertical="top"/>
    </xf>
    <xf numFmtId="49" fontId="60" fillId="0" borderId="1" xfId="0" applyNumberFormat="1" applyFont="1" applyFill="1" applyBorder="1" applyAlignment="1">
      <alignment horizontal="center" vertical="top" wrapText="1"/>
    </xf>
    <xf numFmtId="49" fontId="43" fillId="0" borderId="1" xfId="0" applyNumberFormat="1" applyFont="1" applyFill="1" applyBorder="1" applyAlignment="1">
      <alignment horizontal="center" vertical="top" wrapText="1"/>
    </xf>
    <xf numFmtId="49" fontId="61" fillId="0" borderId="1" xfId="0" applyNumberFormat="1" applyFont="1" applyFill="1" applyBorder="1" applyAlignment="1">
      <alignment horizontal="center" vertical="top" wrapText="1"/>
    </xf>
    <xf numFmtId="0" fontId="60" fillId="0" borderId="1" xfId="0" applyNumberFormat="1" applyFont="1" applyFill="1" applyBorder="1" applyAlignment="1">
      <alignment horizontal="center" vertical="top" wrapText="1"/>
    </xf>
    <xf numFmtId="49" fontId="43" fillId="0" borderId="13" xfId="0" applyNumberFormat="1" applyFont="1" applyFill="1" applyBorder="1" applyAlignment="1">
      <alignment horizontal="center" vertical="top" wrapText="1"/>
    </xf>
    <xf numFmtId="49" fontId="43" fillId="0" borderId="0" xfId="0" applyNumberFormat="1" applyFont="1" applyFill="1" applyAlignment="1">
      <alignment horizontal="center" vertical="top" wrapText="1"/>
    </xf>
    <xf numFmtId="3" fontId="61" fillId="0" borderId="1" xfId="0" applyNumberFormat="1" applyFont="1" applyFill="1" applyBorder="1" applyAlignment="1">
      <alignment horizontal="right" vertical="top" wrapText="1"/>
    </xf>
    <xf numFmtId="3" fontId="43" fillId="0" borderId="1" xfId="0" applyNumberFormat="1" applyFont="1" applyFill="1" applyBorder="1" applyAlignment="1">
      <alignment horizontal="right" vertical="top" wrapText="1"/>
    </xf>
    <xf numFmtId="3" fontId="60" fillId="0" borderId="1" xfId="0" applyNumberFormat="1" applyFont="1" applyFill="1" applyBorder="1" applyAlignment="1">
      <alignment horizontal="right" vertical="top" wrapText="1"/>
    </xf>
    <xf numFmtId="0" fontId="43" fillId="0" borderId="1" xfId="0" applyFont="1" applyFill="1" applyBorder="1" applyAlignment="1">
      <alignment vertical="top" wrapText="1"/>
    </xf>
    <xf numFmtId="49" fontId="60" fillId="0" borderId="1" xfId="0" applyNumberFormat="1" applyFont="1" applyFill="1" applyBorder="1" applyAlignment="1">
      <alignment vertical="top" wrapText="1"/>
    </xf>
    <xf numFmtId="49" fontId="20" fillId="0" borderId="0" xfId="0" applyNumberFormat="1" applyFont="1" applyFill="1" applyBorder="1" applyAlignment="1">
      <alignment horizontal="right" vertical="top"/>
    </xf>
    <xf numFmtId="49" fontId="20" fillId="0" borderId="0" xfId="0" applyNumberFormat="1" applyFont="1" applyFill="1" applyBorder="1" applyAlignment="1">
      <alignment horizontal="center" vertical="top" wrapText="1"/>
    </xf>
    <xf numFmtId="3" fontId="43" fillId="0" borderId="1" xfId="3" applyNumberFormat="1" applyFont="1" applyFill="1" applyBorder="1" applyAlignment="1">
      <alignment horizontal="right" vertical="top" wrapText="1"/>
    </xf>
    <xf numFmtId="3" fontId="43" fillId="0" borderId="1" xfId="3" applyNumberFormat="1" applyFont="1" applyFill="1" applyBorder="1" applyAlignment="1">
      <alignment horizontal="right" vertical="top"/>
    </xf>
    <xf numFmtId="0" fontId="20" fillId="0" borderId="0" xfId="0" applyFont="1" applyFill="1" applyAlignment="1">
      <alignment vertical="top" wrapText="1"/>
    </xf>
    <xf numFmtId="0" fontId="20" fillId="0" borderId="0" xfId="0" applyFont="1" applyFill="1" applyBorder="1" applyAlignment="1">
      <alignment horizontal="right" vertical="top"/>
    </xf>
    <xf numFmtId="3" fontId="60" fillId="0" borderId="1" xfId="4" applyNumberFormat="1" applyFont="1" applyFill="1" applyBorder="1" applyAlignment="1" applyProtection="1">
      <alignment horizontal="right" vertical="top" wrapText="1"/>
      <protection hidden="1"/>
    </xf>
    <xf numFmtId="3" fontId="43" fillId="0" borderId="1" xfId="4" applyNumberFormat="1" applyFont="1" applyFill="1" applyBorder="1" applyAlignment="1" applyProtection="1">
      <alignment horizontal="right" vertical="top" wrapText="1"/>
      <protection hidden="1"/>
    </xf>
    <xf numFmtId="3" fontId="61" fillId="0" borderId="1" xfId="4" applyNumberFormat="1" applyFont="1" applyFill="1" applyBorder="1" applyAlignment="1" applyProtection="1">
      <alignment horizontal="right" vertical="top" wrapText="1"/>
      <protection hidden="1"/>
    </xf>
    <xf numFmtId="3" fontId="61" fillId="0" borderId="1" xfId="3" applyNumberFormat="1" applyFont="1" applyFill="1" applyBorder="1" applyAlignment="1">
      <alignment horizontal="right" vertical="top" wrapText="1"/>
    </xf>
    <xf numFmtId="3" fontId="60" fillId="0" borderId="1" xfId="3" applyNumberFormat="1" applyFont="1" applyFill="1" applyBorder="1" applyAlignment="1">
      <alignment horizontal="right" vertical="top"/>
    </xf>
    <xf numFmtId="3" fontId="20" fillId="0" borderId="1" xfId="3" applyNumberFormat="1" applyFont="1" applyFill="1" applyBorder="1" applyAlignment="1">
      <alignment horizontal="right" vertical="top" wrapText="1"/>
    </xf>
    <xf numFmtId="3" fontId="61" fillId="0" borderId="1" xfId="3" applyNumberFormat="1" applyFont="1" applyFill="1" applyBorder="1" applyAlignment="1">
      <alignment horizontal="right" vertical="top"/>
    </xf>
    <xf numFmtId="0" fontId="20" fillId="0" borderId="0" xfId="0" applyFont="1" applyFill="1" applyAlignment="1">
      <alignment horizontal="right" vertical="top"/>
    </xf>
    <xf numFmtId="49" fontId="43" fillId="0" borderId="1" xfId="0" applyNumberFormat="1" applyFont="1" applyFill="1" applyBorder="1" applyAlignment="1">
      <alignment horizontal="center" vertical="top"/>
    </xf>
    <xf numFmtId="3" fontId="20" fillId="0" borderId="1" xfId="0" applyNumberFormat="1" applyFont="1" applyFill="1" applyBorder="1" applyAlignment="1">
      <alignment vertical="top"/>
    </xf>
    <xf numFmtId="3" fontId="43" fillId="0" borderId="1" xfId="0" applyNumberFormat="1" applyFont="1" applyFill="1" applyBorder="1" applyAlignment="1">
      <alignment vertical="top"/>
    </xf>
    <xf numFmtId="3" fontId="61" fillId="0" borderId="1" xfId="0" applyNumberFormat="1" applyFont="1" applyFill="1" applyBorder="1" applyAlignment="1">
      <alignment vertical="top"/>
    </xf>
    <xf numFmtId="0" fontId="43" fillId="0" borderId="2" xfId="4" applyNumberFormat="1" applyFont="1" applyFill="1" applyBorder="1" applyAlignment="1" applyProtection="1">
      <alignment vertical="top" wrapText="1"/>
      <protection hidden="1"/>
    </xf>
    <xf numFmtId="3" fontId="20" fillId="0" borderId="1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vertical="top"/>
    </xf>
    <xf numFmtId="0" fontId="62" fillId="0" borderId="0" xfId="0" applyFont="1" applyFill="1"/>
    <xf numFmtId="0" fontId="0" fillId="0" borderId="0" xfId="0" applyFont="1" applyFill="1"/>
    <xf numFmtId="0" fontId="60" fillId="0" borderId="0" xfId="0" applyFont="1" applyFill="1" applyAlignment="1">
      <alignment vertical="top"/>
    </xf>
    <xf numFmtId="0" fontId="20" fillId="0" borderId="1" xfId="1" applyNumberFormat="1" applyFont="1" applyFill="1" applyBorder="1" applyAlignment="1">
      <alignment horizontal="left" vertical="top" wrapText="1"/>
    </xf>
    <xf numFmtId="49" fontId="20" fillId="0" borderId="0" xfId="0" applyNumberFormat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3" fontId="20" fillId="0" borderId="2" xfId="0" applyNumberFormat="1" applyFont="1" applyFill="1" applyBorder="1" applyAlignment="1">
      <alignment horizontal="right" vertical="top"/>
    </xf>
    <xf numFmtId="49" fontId="43" fillId="0" borderId="0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vertical="top"/>
    </xf>
    <xf numFmtId="49" fontId="40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top" wrapText="1"/>
    </xf>
    <xf numFmtId="3" fontId="20" fillId="0" borderId="1" xfId="0" applyNumberFormat="1" applyFont="1" applyFill="1" applyBorder="1" applyAlignment="1">
      <alignment horizontal="center" vertical="top" wrapText="1"/>
    </xf>
    <xf numFmtId="3" fontId="40" fillId="0" borderId="4" xfId="0" applyNumberFormat="1" applyFont="1" applyFill="1" applyBorder="1" applyAlignment="1">
      <alignment horizontal="center" vertical="center" wrapText="1"/>
    </xf>
    <xf numFmtId="0" fontId="61" fillId="0" borderId="0" xfId="0" applyFont="1" applyFill="1" applyAlignment="1">
      <alignment vertical="top"/>
    </xf>
    <xf numFmtId="3" fontId="20" fillId="9" borderId="1" xfId="0" applyNumberFormat="1" applyFont="1" applyFill="1" applyBorder="1" applyAlignment="1">
      <alignment horizontal="right" vertical="top"/>
    </xf>
    <xf numFmtId="3" fontId="60" fillId="9" borderId="1" xfId="0" applyNumberFormat="1" applyFont="1" applyFill="1" applyBorder="1" applyAlignment="1">
      <alignment horizontal="right" vertical="top"/>
    </xf>
    <xf numFmtId="3" fontId="43" fillId="9" borderId="1" xfId="0" applyNumberFormat="1" applyFont="1" applyFill="1" applyBorder="1" applyAlignment="1">
      <alignment horizontal="right" vertical="top"/>
    </xf>
    <xf numFmtId="3" fontId="43" fillId="9" borderId="1" xfId="4" applyNumberFormat="1" applyFont="1" applyFill="1" applyBorder="1" applyAlignment="1" applyProtection="1">
      <alignment horizontal="right" vertical="top" wrapText="1"/>
      <protection hidden="1"/>
    </xf>
    <xf numFmtId="3" fontId="61" fillId="9" borderId="1" xfId="0" applyNumberFormat="1" applyFont="1" applyFill="1" applyBorder="1" applyAlignment="1">
      <alignment horizontal="right" vertical="top"/>
    </xf>
    <xf numFmtId="3" fontId="20" fillId="9" borderId="11" xfId="0" applyNumberFormat="1" applyFont="1" applyFill="1" applyBorder="1" applyAlignment="1">
      <alignment horizontal="right" vertical="top"/>
    </xf>
    <xf numFmtId="3" fontId="20" fillId="9" borderId="1" xfId="0" applyNumberFormat="1" applyFont="1" applyFill="1" applyBorder="1" applyAlignment="1">
      <alignment horizontal="center" vertical="top" wrapText="1"/>
    </xf>
    <xf numFmtId="3" fontId="43" fillId="9" borderId="1" xfId="3" applyNumberFormat="1" applyFont="1" applyFill="1" applyBorder="1" applyAlignment="1">
      <alignment horizontal="right" vertical="top" wrapText="1"/>
    </xf>
    <xf numFmtId="3" fontId="20" fillId="9" borderId="1" xfId="3" applyNumberFormat="1" applyFont="1" applyFill="1" applyBorder="1" applyAlignment="1">
      <alignment horizontal="right" vertical="top" wrapText="1"/>
    </xf>
    <xf numFmtId="3" fontId="40" fillId="9" borderId="4" xfId="0" applyNumberFormat="1" applyFont="1" applyFill="1" applyBorder="1" applyAlignment="1">
      <alignment horizontal="center" vertical="center" wrapText="1"/>
    </xf>
    <xf numFmtId="3" fontId="60" fillId="9" borderId="1" xfId="3" applyNumberFormat="1" applyFont="1" applyFill="1" applyBorder="1" applyAlignment="1">
      <alignment horizontal="right" vertical="top"/>
    </xf>
    <xf numFmtId="3" fontId="43" fillId="9" borderId="1" xfId="3" applyNumberFormat="1" applyFont="1" applyFill="1" applyBorder="1" applyAlignment="1">
      <alignment horizontal="right" vertical="top"/>
    </xf>
    <xf numFmtId="3" fontId="61" fillId="9" borderId="1" xfId="3" applyNumberFormat="1" applyFont="1" applyFill="1" applyBorder="1" applyAlignment="1">
      <alignment horizontal="right" vertical="top" wrapText="1"/>
    </xf>
    <xf numFmtId="3" fontId="61" fillId="9" borderId="1" xfId="4" applyNumberFormat="1" applyFont="1" applyFill="1" applyBorder="1" applyAlignment="1" applyProtection="1">
      <alignment horizontal="right" vertical="top" wrapText="1"/>
      <protection hidden="1"/>
    </xf>
    <xf numFmtId="0" fontId="1" fillId="0" borderId="0" xfId="0" applyFont="1" applyFill="1"/>
    <xf numFmtId="0" fontId="43" fillId="0" borderId="0" xfId="0" applyFont="1" applyFill="1" applyAlignment="1">
      <alignment vertical="top"/>
    </xf>
    <xf numFmtId="3" fontId="20" fillId="0" borderId="1" xfId="0" applyNumberFormat="1" applyFont="1" applyFill="1" applyBorder="1" applyAlignment="1">
      <alignment horizontal="center" vertical="top" wrapText="1"/>
    </xf>
    <xf numFmtId="3" fontId="20" fillId="9" borderId="1" xfId="0" applyNumberFormat="1" applyFont="1" applyFill="1" applyBorder="1" applyAlignment="1">
      <alignment horizontal="center" vertical="top" wrapText="1"/>
    </xf>
    <xf numFmtId="3" fontId="20" fillId="9" borderId="1" xfId="0" applyNumberFormat="1" applyFont="1" applyFill="1" applyBorder="1" applyAlignment="1">
      <alignment horizontal="center" vertical="top" wrapText="1"/>
    </xf>
    <xf numFmtId="3" fontId="20" fillId="0" borderId="1" xfId="4" applyNumberFormat="1" applyFont="1" applyFill="1" applyBorder="1" applyAlignment="1" applyProtection="1">
      <alignment horizontal="right" vertical="top" wrapText="1"/>
      <protection hidden="1"/>
    </xf>
    <xf numFmtId="49" fontId="61" fillId="0" borderId="1" xfId="0" applyNumberFormat="1" applyFont="1" applyFill="1" applyBorder="1" applyAlignment="1">
      <alignment horizontal="center" vertical="top"/>
    </xf>
    <xf numFmtId="3" fontId="20" fillId="0" borderId="1" xfId="0" applyNumberFormat="1" applyFont="1" applyFill="1" applyBorder="1" applyAlignment="1">
      <alignment horizontal="center" vertical="top" wrapText="1"/>
    </xf>
    <xf numFmtId="3" fontId="20" fillId="9" borderId="1" xfId="4" applyNumberFormat="1" applyFont="1" applyFill="1" applyBorder="1" applyAlignment="1" applyProtection="1">
      <alignment horizontal="right" vertical="top" wrapText="1"/>
      <protection hidden="1"/>
    </xf>
    <xf numFmtId="49" fontId="20" fillId="0" borderId="1" xfId="0" applyNumberFormat="1" applyFont="1" applyFill="1" applyBorder="1" applyAlignment="1">
      <alignment horizontal="center" vertical="top"/>
    </xf>
    <xf numFmtId="3" fontId="20" fillId="0" borderId="1" xfId="3" applyNumberFormat="1" applyFont="1" applyFill="1" applyBorder="1" applyAlignment="1">
      <alignment horizontal="right" vertical="top"/>
    </xf>
    <xf numFmtId="0" fontId="20" fillId="0" borderId="2" xfId="0" applyFont="1" applyFill="1" applyBorder="1" applyAlignment="1">
      <alignment vertical="top" wrapText="1"/>
    </xf>
    <xf numFmtId="49" fontId="20" fillId="0" borderId="13" xfId="0" applyNumberFormat="1" applyFont="1" applyFill="1" applyBorder="1" applyAlignment="1">
      <alignment horizontal="center" vertical="top" wrapText="1"/>
    </xf>
    <xf numFmtId="0" fontId="41" fillId="0" borderId="1" xfId="0" applyFont="1" applyFill="1" applyBorder="1" applyAlignment="1">
      <alignment vertical="top"/>
    </xf>
    <xf numFmtId="0" fontId="61" fillId="10" borderId="1" xfId="0" applyFont="1" applyFill="1" applyBorder="1" applyAlignment="1">
      <alignment horizontal="left" vertical="top" wrapText="1"/>
    </xf>
    <xf numFmtId="3" fontId="61" fillId="10" borderId="1" xfId="3" applyNumberFormat="1" applyFont="1" applyFill="1" applyBorder="1" applyAlignment="1">
      <alignment horizontal="right" vertical="top" wrapText="1"/>
    </xf>
    <xf numFmtId="3" fontId="61" fillId="10" borderId="1" xfId="0" applyNumberFormat="1" applyFont="1" applyFill="1" applyBorder="1" applyAlignment="1">
      <alignment horizontal="right" vertical="top"/>
    </xf>
    <xf numFmtId="0" fontId="6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/>
    <xf numFmtId="3" fontId="20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0" fontId="59" fillId="0" borderId="0" xfId="0" applyFont="1" applyFill="1" applyAlignment="1">
      <alignment vertical="top"/>
    </xf>
    <xf numFmtId="3" fontId="20" fillId="9" borderId="1" xfId="0" applyNumberFormat="1" applyFont="1" applyFill="1" applyBorder="1" applyAlignment="1">
      <alignment vertical="top"/>
    </xf>
    <xf numFmtId="3" fontId="61" fillId="9" borderId="1" xfId="0" applyNumberFormat="1" applyFont="1" applyFill="1" applyBorder="1" applyAlignment="1">
      <alignment vertical="top"/>
    </xf>
    <xf numFmtId="0" fontId="20" fillId="9" borderId="1" xfId="0" applyFont="1" applyFill="1" applyBorder="1" applyAlignment="1">
      <alignment horizontal="left" vertical="top" wrapText="1"/>
    </xf>
    <xf numFmtId="3" fontId="43" fillId="9" borderId="1" xfId="0" applyNumberFormat="1" applyFont="1" applyFill="1" applyBorder="1" applyAlignment="1">
      <alignment vertical="top"/>
    </xf>
    <xf numFmtId="3" fontId="20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center" vertical="top" wrapText="1"/>
    </xf>
    <xf numFmtId="3" fontId="60" fillId="0" borderId="1" xfId="3" applyNumberFormat="1" applyFont="1" applyFill="1" applyBorder="1" applyAlignment="1">
      <alignment horizontal="right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49" fontId="63" fillId="0" borderId="2" xfId="0" applyNumberFormat="1" applyFont="1" applyFill="1" applyBorder="1" applyAlignment="1">
      <alignment horizontal="center" vertical="top" wrapText="1"/>
    </xf>
    <xf numFmtId="49" fontId="63" fillId="0" borderId="3" xfId="0" applyNumberFormat="1" applyFont="1" applyFill="1" applyBorder="1" applyAlignment="1">
      <alignment horizontal="center" vertical="top" wrapText="1"/>
    </xf>
    <xf numFmtId="49" fontId="63" fillId="0" borderId="4" xfId="0" applyNumberFormat="1" applyFont="1" applyFill="1" applyBorder="1" applyAlignment="1">
      <alignment horizontal="center" vertical="top" wrapText="1"/>
    </xf>
    <xf numFmtId="49" fontId="20" fillId="0" borderId="2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center" wrapText="1"/>
    </xf>
    <xf numFmtId="49" fontId="43" fillId="0" borderId="13" xfId="0" applyNumberFormat="1" applyFont="1" applyFill="1" applyBorder="1" applyAlignment="1">
      <alignment vertical="top" wrapText="1"/>
    </xf>
    <xf numFmtId="49" fontId="43" fillId="0" borderId="11" xfId="0" applyNumberFormat="1" applyFont="1" applyFill="1" applyBorder="1" applyAlignment="1">
      <alignment vertical="top" wrapText="1"/>
    </xf>
    <xf numFmtId="49" fontId="20" fillId="0" borderId="13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0" fillId="0" borderId="10" xfId="0" applyNumberFormat="1" applyFont="1" applyFill="1" applyBorder="1" applyAlignment="1">
      <alignment vertical="top" wrapText="1"/>
    </xf>
    <xf numFmtId="49" fontId="20" fillId="0" borderId="5" xfId="0" applyNumberFormat="1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vertical="top" wrapText="1"/>
    </xf>
    <xf numFmtId="3" fontId="20" fillId="0" borderId="13" xfId="0" applyNumberFormat="1" applyFont="1" applyFill="1" applyBorder="1" applyAlignment="1">
      <alignment horizontal="center" vertical="top" wrapText="1"/>
    </xf>
    <xf numFmtId="3" fontId="20" fillId="0" borderId="14" xfId="0" applyNumberFormat="1" applyFont="1" applyFill="1" applyBorder="1" applyAlignment="1">
      <alignment horizontal="center" vertical="top" wrapText="1"/>
    </xf>
    <xf numFmtId="3" fontId="20" fillId="0" borderId="11" xfId="0" applyNumberFormat="1" applyFont="1" applyFill="1" applyBorder="1" applyAlignment="1">
      <alignment horizontal="center" vertical="top" wrapText="1"/>
    </xf>
    <xf numFmtId="3" fontId="20" fillId="0" borderId="1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  <xf numFmtId="49" fontId="63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vertical="top" wrapText="1"/>
    </xf>
    <xf numFmtId="49" fontId="60" fillId="0" borderId="1" xfId="0" applyNumberFormat="1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vertical="top" wrapText="1"/>
    </xf>
  </cellXfs>
  <cellStyles count="5">
    <cellStyle name="Обычный" xfId="0" builtinId="0"/>
    <cellStyle name="Обычный 2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460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519" t="s">
        <v>175</v>
      </c>
      <c r="C6" s="519"/>
      <c r="D6" s="519"/>
    </row>
    <row r="7" spans="1:5" s="9" customFormat="1" ht="15.75" customHeight="1" x14ac:dyDescent="0.3">
      <c r="A7" s="325"/>
      <c r="B7" s="10" t="s">
        <v>238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367</v>
      </c>
      <c r="C9" s="105" t="s">
        <v>239</v>
      </c>
      <c r="D9" s="371" t="s">
        <v>568</v>
      </c>
      <c r="E9" s="82"/>
    </row>
    <row r="10" spans="1:5" s="12" customFormat="1" ht="57" customHeight="1" x14ac:dyDescent="0.2">
      <c r="A10" s="327">
        <v>1</v>
      </c>
      <c r="B10" s="29" t="s">
        <v>404</v>
      </c>
      <c r="C10" s="107" t="s">
        <v>240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494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241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243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368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539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368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412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527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517">
        <v>7</v>
      </c>
      <c r="B28" s="94" t="s">
        <v>6</v>
      </c>
      <c r="C28" s="108" t="s">
        <v>242</v>
      </c>
      <c r="D28" s="275">
        <f>SUM(D29)</f>
        <v>17240</v>
      </c>
      <c r="E28" s="85"/>
    </row>
    <row r="29" spans="1:5" s="16" customFormat="1" ht="74.25" customHeight="1" x14ac:dyDescent="0.2">
      <c r="A29" s="518"/>
      <c r="B29" s="93" t="s">
        <v>16</v>
      </c>
      <c r="C29" s="179" t="s">
        <v>242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613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624</v>
      </c>
      <c r="C35" s="116" t="s">
        <v>593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625</v>
      </c>
      <c r="C36" s="108" t="s">
        <v>242</v>
      </c>
      <c r="D36" s="275" t="e">
        <f>'АИП 2016-2017(изм.в нояб.2015)'!#REF!</f>
        <v>#REF!</v>
      </c>
      <c r="E36" s="85"/>
    </row>
    <row r="37" spans="1:6" s="16" customFormat="1" ht="75" customHeight="1" x14ac:dyDescent="0.2">
      <c r="A37" s="329">
        <v>12</v>
      </c>
      <c r="B37" s="94" t="s">
        <v>581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566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423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424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494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539</v>
      </c>
      <c r="C43" s="116"/>
      <c r="D43" s="374" t="e">
        <f>'АИП 2016-2017(изм.в нояб.2015)'!#REF!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425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494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539</v>
      </c>
      <c r="C49" s="112"/>
      <c r="D49" s="373" t="e">
        <f>'АИП 2016-2017(изм.в нояб.2015)'!#REF!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494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567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510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426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494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413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641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394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413</v>
      </c>
      <c r="C63" s="116"/>
      <c r="D63" s="374" t="e">
        <f>'АИП 2016-2017(изм.в нояб.2015)'!#REF!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642</v>
      </c>
      <c r="C64" s="116" t="s">
        <v>594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643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644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539</v>
      </c>
      <c r="C71" s="169"/>
      <c r="D71" s="374" t="e">
        <f>'АИП 2016-2017(изм.в нояб.2015)'!#REF!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529</v>
      </c>
      <c r="C74" s="109" t="s">
        <v>137</v>
      </c>
      <c r="D74" s="378" t="e">
        <f>'АИП 2016-2017(изм.в нояб.2015)'!#REF!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410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368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410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411</v>
      </c>
      <c r="D84" s="321">
        <v>30000</v>
      </c>
    </row>
    <row r="85" spans="1:5" ht="37.5" customHeight="1" x14ac:dyDescent="0.2">
      <c r="A85" s="180">
        <v>32</v>
      </c>
      <c r="B85" s="181" t="s">
        <v>586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440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493</v>
      </c>
      <c r="C87" s="165" t="s">
        <v>411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523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522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521</v>
      </c>
      <c r="C91" s="353" t="s">
        <v>411</v>
      </c>
      <c r="D91" s="361">
        <v>10000</v>
      </c>
    </row>
    <row r="92" spans="1:5" x14ac:dyDescent="0.2">
      <c r="A92" s="345">
        <v>39</v>
      </c>
      <c r="B92" s="352" t="s">
        <v>520</v>
      </c>
      <c r="C92" s="353" t="s">
        <v>411</v>
      </c>
      <c r="D92" s="361">
        <v>56000</v>
      </c>
    </row>
    <row r="93" spans="1:5" ht="57.95" customHeight="1" x14ac:dyDescent="0.2">
      <c r="A93" s="345">
        <v>40</v>
      </c>
      <c r="B93" s="352" t="s">
        <v>519</v>
      </c>
      <c r="C93" s="353" t="s">
        <v>411</v>
      </c>
      <c r="D93" s="361">
        <v>3300</v>
      </c>
    </row>
    <row r="94" spans="1:5" ht="76.5" customHeight="1" x14ac:dyDescent="0.2">
      <c r="A94" s="345">
        <v>41</v>
      </c>
      <c r="B94" s="354" t="s">
        <v>543</v>
      </c>
      <c r="C94" s="355" t="s">
        <v>411</v>
      </c>
      <c r="D94" s="379">
        <v>10255</v>
      </c>
    </row>
    <row r="95" spans="1:5" ht="39.950000000000003" customHeight="1" x14ac:dyDescent="0.2">
      <c r="A95" s="345">
        <v>42</v>
      </c>
      <c r="B95" s="352" t="s">
        <v>541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587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540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542</v>
      </c>
      <c r="C100" s="353" t="s">
        <v>570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528</v>
      </c>
      <c r="C103" s="353" t="s">
        <v>411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553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519" t="str">
        <f>ПРИЛОЖЕНИЕ!B6</f>
        <v>Перечень областных целевых программ на 2007 год</v>
      </c>
      <c r="B1" s="519"/>
      <c r="C1" s="519"/>
    </row>
    <row r="2" spans="1:4" ht="24" customHeight="1" x14ac:dyDescent="0.2">
      <c r="A2" s="523" t="str">
        <f>ПРИЛОЖЕНИЕ!B7</f>
        <v>(в рамках финансирования по соответствующим разделам областного бюджета)</v>
      </c>
      <c r="B2" s="523"/>
      <c r="C2" s="523"/>
    </row>
    <row r="3" spans="1:4" ht="59.25" customHeight="1" x14ac:dyDescent="0.2">
      <c r="A3" s="524" t="s">
        <v>525</v>
      </c>
      <c r="B3" s="524"/>
      <c r="C3" s="524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428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428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428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428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627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628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251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252</v>
      </c>
      <c r="B21" s="33" t="e">
        <f>ПРИЛОЖЕНИЕ!#REF!</f>
        <v>#REF!</v>
      </c>
      <c r="C21" s="30" t="e">
        <f>ПРИЛОЖЕНИЕ!#REF!</f>
        <v>#REF!</v>
      </c>
      <c r="D21" s="14" t="s">
        <v>274</v>
      </c>
    </row>
    <row r="22" spans="1:4" ht="41.25" customHeight="1" x14ac:dyDescent="0.2">
      <c r="A22" s="33" t="s">
        <v>253</v>
      </c>
      <c r="B22" s="33" t="e">
        <f>ПРИЛОЖЕНИЕ!#REF!</f>
        <v>#REF!</v>
      </c>
      <c r="C22" s="30" t="e">
        <f>ПРИЛОЖЕНИЕ!#REF!</f>
        <v>#REF!</v>
      </c>
      <c r="D22" s="14" t="s">
        <v>274</v>
      </c>
    </row>
    <row r="23" spans="1:4" ht="54.75" customHeight="1" x14ac:dyDescent="0.2">
      <c r="A23" s="33" t="s">
        <v>254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255</v>
      </c>
      <c r="B24" s="33" t="e">
        <f>ПРИЛОЖЕНИЕ!#REF!</f>
        <v>#REF!</v>
      </c>
      <c r="C24" s="30" t="e">
        <f>ПРИЛОЖЕНИЕ!#REF!</f>
        <v>#REF!</v>
      </c>
      <c r="D24" s="14" t="s">
        <v>274</v>
      </c>
    </row>
    <row r="25" spans="1:4" ht="54.75" customHeight="1" x14ac:dyDescent="0.2">
      <c r="A25" s="33" t="s">
        <v>256</v>
      </c>
      <c r="B25" s="33" t="e">
        <f>ПРИЛОЖЕНИЕ!#REF!</f>
        <v>#REF!</v>
      </c>
      <c r="C25" s="30" t="e">
        <f>ПРИЛОЖЕНИЕ!#REF!</f>
        <v>#REF!</v>
      </c>
      <c r="D25" s="88" t="s">
        <v>428</v>
      </c>
    </row>
    <row r="26" spans="1:4" ht="44.25" customHeight="1" x14ac:dyDescent="0.2">
      <c r="A26" s="520" t="s">
        <v>526</v>
      </c>
      <c r="B26" s="521"/>
      <c r="C26" s="522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274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274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520" t="s">
        <v>427</v>
      </c>
      <c r="B40" s="521"/>
      <c r="C40" s="522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274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274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274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274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274</v>
      </c>
    </row>
    <row r="55" spans="1:4" ht="56.25" customHeight="1" x14ac:dyDescent="0.2">
      <c r="A55" s="33" t="s">
        <v>627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628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251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252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253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254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255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256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257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258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259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260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261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262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263</v>
      </c>
      <c r="B69" s="33" t="e">
        <f>ПРИЛОЖЕНИЕ!#REF!</f>
        <v>#REF!</v>
      </c>
      <c r="C69" s="30" t="e">
        <f>ПРИЛОЖЕНИЕ!#REF!</f>
        <v>#REF!</v>
      </c>
      <c r="D69" s="14" t="s">
        <v>274</v>
      </c>
    </row>
    <row r="70" spans="1:4" ht="55.5" customHeight="1" x14ac:dyDescent="0.2">
      <c r="A70" s="33" t="s">
        <v>264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265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266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267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268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269</v>
      </c>
      <c r="B77" s="33" t="e">
        <f>ПРИЛОЖЕНИЕ!#REF!</f>
        <v>#REF!</v>
      </c>
      <c r="C77" s="31" t="e">
        <f>ПРИЛОЖЕНИЕ!#REF!</f>
        <v>#REF!</v>
      </c>
      <c r="D77" s="14" t="s">
        <v>274</v>
      </c>
    </row>
    <row r="78" spans="1:4" ht="36" customHeight="1" x14ac:dyDescent="0.2">
      <c r="A78" s="33" t="s">
        <v>270</v>
      </c>
      <c r="B78" s="33" t="e">
        <f>ПРИЛОЖЕНИЕ!#REF!</f>
        <v>#REF!</v>
      </c>
      <c r="C78" s="31" t="e">
        <f>ПРИЛОЖЕНИЕ!#REF!</f>
        <v>#REF!</v>
      </c>
      <c r="D78" s="14" t="s">
        <v>274</v>
      </c>
    </row>
    <row r="79" spans="1:4" ht="34.700000000000003" customHeight="1" x14ac:dyDescent="0.2">
      <c r="A79" s="81" t="s">
        <v>271</v>
      </c>
      <c r="B79" s="33" t="e">
        <f>ПРИЛОЖЕНИЕ!#REF!</f>
        <v>#REF!</v>
      </c>
      <c r="C79" s="30" t="e">
        <f>ПРИЛОЖЕНИЕ!#REF!</f>
        <v>#REF!</v>
      </c>
      <c r="D79" s="88" t="s">
        <v>428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527" t="s">
        <v>275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</row>
    <row r="2" spans="1:11" s="59" customFormat="1" x14ac:dyDescent="0.2">
      <c r="A2" s="57" t="s">
        <v>99</v>
      </c>
      <c r="B2" s="58" t="s">
        <v>100</v>
      </c>
      <c r="C2" s="58" t="s">
        <v>283</v>
      </c>
      <c r="D2" s="67" t="s">
        <v>286</v>
      </c>
      <c r="E2" s="528" t="s">
        <v>288</v>
      </c>
      <c r="F2" s="529"/>
      <c r="G2" s="529"/>
      <c r="H2" s="529"/>
      <c r="I2" s="529"/>
      <c r="J2" s="529"/>
      <c r="K2" s="530"/>
    </row>
    <row r="3" spans="1:11" s="59" customFormat="1" x14ac:dyDescent="0.2">
      <c r="A3" s="50"/>
      <c r="B3" s="51" t="s">
        <v>277</v>
      </c>
      <c r="C3" s="51"/>
      <c r="D3" s="54" t="s">
        <v>287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284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282</v>
      </c>
      <c r="C5" s="69" t="s">
        <v>285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289</v>
      </c>
      <c r="C6" s="61" t="s">
        <v>290</v>
      </c>
      <c r="D6" s="4" t="s">
        <v>291</v>
      </c>
      <c r="E6" s="525">
        <v>1500</v>
      </c>
      <c r="F6" s="526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292</v>
      </c>
      <c r="C7" s="61" t="s">
        <v>293</v>
      </c>
      <c r="D7" s="4" t="s">
        <v>294</v>
      </c>
      <c r="E7" s="71"/>
      <c r="F7" s="71"/>
      <c r="G7" s="71"/>
      <c r="H7" s="525">
        <v>1800</v>
      </c>
      <c r="I7" s="526"/>
      <c r="J7" s="72"/>
      <c r="K7" s="72"/>
    </row>
    <row r="8" spans="1:11" s="68" customFormat="1" ht="47.25" x14ac:dyDescent="0.2">
      <c r="A8" s="3"/>
      <c r="B8" s="61" t="s">
        <v>295</v>
      </c>
      <c r="C8" s="61" t="s">
        <v>296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297</v>
      </c>
      <c r="C9" s="60" t="s">
        <v>298</v>
      </c>
      <c r="D9" s="56" t="s">
        <v>291</v>
      </c>
      <c r="E9" s="525">
        <v>2500</v>
      </c>
      <c r="F9" s="526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299</v>
      </c>
      <c r="C10" s="60" t="s">
        <v>298</v>
      </c>
      <c r="D10" s="56" t="s">
        <v>300</v>
      </c>
      <c r="E10" s="71"/>
      <c r="F10" s="71"/>
      <c r="G10" s="525">
        <v>10000</v>
      </c>
      <c r="H10" s="526"/>
      <c r="I10" s="72"/>
      <c r="J10" s="72"/>
      <c r="K10" s="72"/>
    </row>
    <row r="11" spans="1:11" s="68" customFormat="1" ht="30.75" customHeight="1" x14ac:dyDescent="0.2">
      <c r="A11" s="3"/>
      <c r="B11" s="61" t="s">
        <v>301</v>
      </c>
      <c r="C11" s="60" t="s">
        <v>302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369</v>
      </c>
      <c r="C12" s="65" t="s">
        <v>305</v>
      </c>
      <c r="D12" s="66" t="s">
        <v>306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307</v>
      </c>
      <c r="C13" s="60" t="s">
        <v>308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430</v>
      </c>
      <c r="C14" s="60" t="s">
        <v>309</v>
      </c>
      <c r="D14" s="56" t="s">
        <v>310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429</v>
      </c>
      <c r="C15" s="60" t="s">
        <v>311</v>
      </c>
      <c r="D15" s="56" t="s">
        <v>312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330</v>
      </c>
      <c r="C16" s="60" t="s">
        <v>331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47.25" x14ac:dyDescent="0.2">
      <c r="A17" s="3"/>
      <c r="B17" s="61" t="s">
        <v>22</v>
      </c>
      <c r="C17" s="60" t="s">
        <v>311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313</v>
      </c>
      <c r="D18" s="56" t="s">
        <v>291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538</v>
      </c>
      <c r="C19" s="60" t="s">
        <v>311</v>
      </c>
      <c r="D19" s="56" t="s">
        <v>312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537</v>
      </c>
      <c r="C20" s="65" t="s">
        <v>305</v>
      </c>
      <c r="D20" s="66" t="s">
        <v>306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370</v>
      </c>
      <c r="C21" s="60" t="s">
        <v>311</v>
      </c>
      <c r="D21" s="56" t="s">
        <v>371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309</v>
      </c>
      <c r="D22" s="56" t="s">
        <v>371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577</v>
      </c>
      <c r="C23" s="60" t="s">
        <v>309</v>
      </c>
      <c r="D23" s="56" t="s">
        <v>294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578</v>
      </c>
      <c r="C24" s="60" t="s">
        <v>309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579</v>
      </c>
      <c r="C25" s="60" t="s">
        <v>308</v>
      </c>
      <c r="D25" s="56" t="s">
        <v>580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329</v>
      </c>
      <c r="C26" s="60" t="s">
        <v>308</v>
      </c>
      <c r="D26" s="56" t="s">
        <v>312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332</v>
      </c>
      <c r="C27" s="60" t="s">
        <v>308</v>
      </c>
      <c r="D27" s="56" t="s">
        <v>312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333</v>
      </c>
      <c r="C28" s="60" t="s">
        <v>309</v>
      </c>
      <c r="D28" s="56" t="s">
        <v>294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334</v>
      </c>
      <c r="C29" s="60" t="s">
        <v>309</v>
      </c>
      <c r="D29" s="56" t="s">
        <v>580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335</v>
      </c>
      <c r="C30" s="60" t="s">
        <v>309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336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337</v>
      </c>
      <c r="C32" s="60" t="s">
        <v>311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338</v>
      </c>
      <c r="C33" s="60" t="s">
        <v>339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626</v>
      </c>
      <c r="C34" s="60" t="s">
        <v>308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340</v>
      </c>
      <c r="C35" s="60" t="s">
        <v>311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308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341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272</v>
      </c>
      <c r="C38" s="61" t="s">
        <v>342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524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495</v>
      </c>
      <c r="C40" s="61" t="s">
        <v>343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273</v>
      </c>
      <c r="B52" s="63" t="s">
        <v>276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279</v>
      </c>
      <c r="B53" s="63" t="s">
        <v>278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280</v>
      </c>
      <c r="B54" s="63" t="s">
        <v>281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303</v>
      </c>
      <c r="B55" t="s">
        <v>304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40"/>
  <sheetViews>
    <sheetView showGridLines="0" tabSelected="1" view="pageBreakPreview" topLeftCell="A113" zoomScale="84" zoomScaleNormal="148" zoomScaleSheetLayoutView="84" workbookViewId="0">
      <selection activeCell="A108" sqref="A108:XFD109"/>
    </sheetView>
  </sheetViews>
  <sheetFormatPr defaultColWidth="9.140625" defaultRowHeight="18.75" x14ac:dyDescent="0.2"/>
  <cols>
    <col min="1" max="1" width="16.85546875" style="430" customWidth="1"/>
    <col min="2" max="2" width="82.42578125" style="419" customWidth="1"/>
    <col min="3" max="3" width="20.42578125" style="449" hidden="1" customWidth="1"/>
    <col min="4" max="4" width="19.28515625" style="449" customWidth="1"/>
    <col min="5" max="16384" width="9.140625" style="392"/>
  </cols>
  <sheetData>
    <row r="1" spans="1:4" ht="25.5" customHeight="1" x14ac:dyDescent="0.2">
      <c r="A1" s="537" t="s">
        <v>753</v>
      </c>
      <c r="B1" s="537"/>
      <c r="C1" s="537"/>
      <c r="D1" s="537"/>
    </row>
    <row r="2" spans="1:4" ht="57.75" customHeight="1" x14ac:dyDescent="0.2">
      <c r="A2" s="537" t="s">
        <v>959</v>
      </c>
      <c r="B2" s="537"/>
      <c r="C2" s="537"/>
      <c r="D2" s="537"/>
    </row>
    <row r="3" spans="1:4" ht="21" customHeight="1" x14ac:dyDescent="0.2">
      <c r="A3" s="537" t="s">
        <v>880</v>
      </c>
      <c r="B3" s="537"/>
      <c r="C3" s="537"/>
      <c r="D3" s="537"/>
    </row>
    <row r="4" spans="1:4" s="391" customFormat="1" ht="16.5" customHeight="1" x14ac:dyDescent="0.2">
      <c r="A4" s="437"/>
      <c r="B4" s="395"/>
      <c r="C4" s="441"/>
      <c r="D4" s="441"/>
    </row>
    <row r="5" spans="1:4" s="424" customFormat="1" ht="21" customHeight="1" x14ac:dyDescent="0.2">
      <c r="A5" s="559" t="s">
        <v>849</v>
      </c>
      <c r="B5" s="560" t="s">
        <v>848</v>
      </c>
      <c r="C5" s="561" t="s">
        <v>960</v>
      </c>
      <c r="D5" s="561"/>
    </row>
    <row r="6" spans="1:4" s="424" customFormat="1" ht="19.5" customHeight="1" x14ac:dyDescent="0.2">
      <c r="A6" s="559"/>
      <c r="B6" s="560"/>
      <c r="C6" s="561"/>
      <c r="D6" s="561"/>
    </row>
    <row r="7" spans="1:4" s="424" customFormat="1" ht="15.75" customHeight="1" x14ac:dyDescent="0.2">
      <c r="A7" s="559"/>
      <c r="B7" s="560"/>
      <c r="C7" s="561"/>
      <c r="D7" s="561"/>
    </row>
    <row r="8" spans="1:4" s="394" customFormat="1" ht="39" hidden="1" customHeight="1" x14ac:dyDescent="0.2">
      <c r="A8" s="425" t="s">
        <v>687</v>
      </c>
      <c r="B8" s="400" t="s">
        <v>700</v>
      </c>
      <c r="C8" s="401">
        <v>251009355</v>
      </c>
      <c r="D8" s="401">
        <v>0</v>
      </c>
    </row>
    <row r="9" spans="1:4" s="389" customFormat="1" ht="40.5" hidden="1" customHeight="1" x14ac:dyDescent="0.2">
      <c r="A9" s="426" t="s">
        <v>701</v>
      </c>
      <c r="B9" s="402" t="s">
        <v>878</v>
      </c>
      <c r="C9" s="507">
        <v>214573355</v>
      </c>
      <c r="D9" s="438">
        <v>0</v>
      </c>
    </row>
    <row r="10" spans="1:4" s="389" customFormat="1" ht="21.75" hidden="1" customHeight="1" x14ac:dyDescent="0.2">
      <c r="A10" s="426"/>
      <c r="B10" s="402" t="s">
        <v>752</v>
      </c>
      <c r="C10" s="507">
        <v>214573355</v>
      </c>
      <c r="D10" s="438">
        <v>0</v>
      </c>
    </row>
    <row r="11" spans="1:4" s="389" customFormat="1" ht="58.5" hidden="1" customHeight="1" x14ac:dyDescent="0.2">
      <c r="A11" s="396"/>
      <c r="B11" s="403" t="s">
        <v>958</v>
      </c>
      <c r="C11" s="506">
        <v>13500000</v>
      </c>
      <c r="D11" s="447">
        <v>0</v>
      </c>
    </row>
    <row r="12" spans="1:4" s="394" customFormat="1" ht="24" hidden="1" customHeight="1" x14ac:dyDescent="0.2">
      <c r="A12" s="427"/>
      <c r="B12" s="410" t="s">
        <v>717</v>
      </c>
      <c r="C12" s="411">
        <v>13500000</v>
      </c>
      <c r="D12" s="445"/>
    </row>
    <row r="13" spans="1:4" s="390" customFormat="1" ht="39.75" customHeight="1" x14ac:dyDescent="0.2">
      <c r="A13" s="425" t="s">
        <v>703</v>
      </c>
      <c r="B13" s="400" t="s">
        <v>702</v>
      </c>
      <c r="C13" s="401">
        <v>885590542</v>
      </c>
      <c r="D13" s="401">
        <v>-46276532</v>
      </c>
    </row>
    <row r="14" spans="1:4" s="393" customFormat="1" ht="43.5" customHeight="1" x14ac:dyDescent="0.2">
      <c r="A14" s="426" t="s">
        <v>704</v>
      </c>
      <c r="B14" s="404" t="s">
        <v>873</v>
      </c>
      <c r="C14" s="507">
        <v>885590542</v>
      </c>
      <c r="D14" s="438">
        <v>-46276532</v>
      </c>
    </row>
    <row r="15" spans="1:4" s="390" customFormat="1" ht="21.75" customHeight="1" x14ac:dyDescent="0.2">
      <c r="A15" s="425"/>
      <c r="B15" s="409" t="s">
        <v>717</v>
      </c>
      <c r="C15" s="401">
        <v>426769099</v>
      </c>
      <c r="D15" s="516">
        <v>-46276532</v>
      </c>
    </row>
    <row r="16" spans="1:4" s="390" customFormat="1" ht="21.75" customHeight="1" x14ac:dyDescent="0.2">
      <c r="A16" s="425"/>
      <c r="B16" s="402" t="s">
        <v>758</v>
      </c>
      <c r="C16" s="507">
        <v>637941348</v>
      </c>
      <c r="D16" s="438">
        <v>-46276532</v>
      </c>
    </row>
    <row r="17" spans="1:4" s="390" customFormat="1" ht="20.25" customHeight="1" x14ac:dyDescent="0.2">
      <c r="A17" s="425"/>
      <c r="B17" s="409" t="s">
        <v>717</v>
      </c>
      <c r="C17" s="401">
        <v>239085607</v>
      </c>
      <c r="D17" s="401">
        <v>-46276532</v>
      </c>
    </row>
    <row r="18" spans="1:4" s="394" customFormat="1" ht="61.5" customHeight="1" x14ac:dyDescent="0.2">
      <c r="A18" s="427"/>
      <c r="B18" s="410" t="s">
        <v>905</v>
      </c>
      <c r="C18" s="411">
        <v>238835076</v>
      </c>
      <c r="D18" s="445">
        <v>-46276532</v>
      </c>
    </row>
    <row r="19" spans="1:4" s="390" customFormat="1" ht="23.25" customHeight="1" x14ac:dyDescent="0.2">
      <c r="A19" s="425"/>
      <c r="B19" s="416" t="s">
        <v>682</v>
      </c>
      <c r="C19" s="507">
        <v>454234895</v>
      </c>
      <c r="D19" s="507">
        <v>-30857211</v>
      </c>
    </row>
    <row r="20" spans="1:4" s="389" customFormat="1" ht="23.25" customHeight="1" x14ac:dyDescent="0.2">
      <c r="A20" s="396"/>
      <c r="B20" s="403" t="s">
        <v>717</v>
      </c>
      <c r="C20" s="506">
        <v>119679975</v>
      </c>
      <c r="D20" s="506">
        <v>-30857211</v>
      </c>
    </row>
    <row r="21" spans="1:4" s="394" customFormat="1" ht="58.5" customHeight="1" x14ac:dyDescent="0.2">
      <c r="A21" s="427"/>
      <c r="B21" s="403" t="s">
        <v>952</v>
      </c>
      <c r="C21" s="506">
        <v>48362414</v>
      </c>
      <c r="D21" s="506">
        <v>-10542211</v>
      </c>
    </row>
    <row r="22" spans="1:4" s="394" customFormat="1" ht="23.25" customHeight="1" x14ac:dyDescent="0.2">
      <c r="A22" s="427"/>
      <c r="B22" s="410" t="s">
        <v>717</v>
      </c>
      <c r="C22" s="411">
        <v>10746624</v>
      </c>
      <c r="D22" s="411">
        <v>-10542211</v>
      </c>
    </row>
    <row r="23" spans="1:4" s="394" customFormat="1" ht="80.25" customHeight="1" x14ac:dyDescent="0.2">
      <c r="A23" s="427"/>
      <c r="B23" s="403" t="s">
        <v>910</v>
      </c>
      <c r="C23" s="506">
        <v>25640000</v>
      </c>
      <c r="D23" s="506">
        <v>-8269000</v>
      </c>
    </row>
    <row r="24" spans="1:4" s="394" customFormat="1" ht="23.25" customHeight="1" x14ac:dyDescent="0.2">
      <c r="A24" s="427"/>
      <c r="B24" s="410" t="s">
        <v>717</v>
      </c>
      <c r="C24" s="411">
        <v>11391490</v>
      </c>
      <c r="D24" s="411">
        <v>-8269000</v>
      </c>
    </row>
    <row r="25" spans="1:4" s="394" customFormat="1" ht="59.25" customHeight="1" x14ac:dyDescent="0.2">
      <c r="A25" s="427"/>
      <c r="B25" s="403" t="s">
        <v>953</v>
      </c>
      <c r="C25" s="506">
        <v>105507704</v>
      </c>
      <c r="D25" s="506">
        <v>-3661000</v>
      </c>
    </row>
    <row r="26" spans="1:4" s="394" customFormat="1" ht="21.75" customHeight="1" x14ac:dyDescent="0.2">
      <c r="A26" s="427"/>
      <c r="B26" s="410" t="s">
        <v>717</v>
      </c>
      <c r="C26" s="411">
        <v>25507704</v>
      </c>
      <c r="D26" s="411">
        <v>-3661000</v>
      </c>
    </row>
    <row r="27" spans="1:4" s="394" customFormat="1" ht="60" customHeight="1" x14ac:dyDescent="0.2">
      <c r="A27" s="427"/>
      <c r="B27" s="403" t="s">
        <v>924</v>
      </c>
      <c r="C27" s="506">
        <v>30768325</v>
      </c>
      <c r="D27" s="506">
        <v>-8385000</v>
      </c>
    </row>
    <row r="28" spans="1:4" s="394" customFormat="1" ht="23.25" customHeight="1" x14ac:dyDescent="0.2">
      <c r="A28" s="427"/>
      <c r="B28" s="410" t="s">
        <v>717</v>
      </c>
      <c r="C28" s="411">
        <v>16519805</v>
      </c>
      <c r="D28" s="411">
        <v>-8385000</v>
      </c>
    </row>
    <row r="29" spans="1:4" s="390" customFormat="1" ht="22.5" customHeight="1" x14ac:dyDescent="0.2">
      <c r="A29" s="425"/>
      <c r="B29" s="416" t="s">
        <v>679</v>
      </c>
      <c r="C29" s="507">
        <v>51891404</v>
      </c>
      <c r="D29" s="443">
        <v>25372725</v>
      </c>
    </row>
    <row r="30" spans="1:4" s="389" customFormat="1" ht="22.5" customHeight="1" x14ac:dyDescent="0.2">
      <c r="A30" s="396"/>
      <c r="B30" s="403" t="s">
        <v>717</v>
      </c>
      <c r="C30" s="506">
        <v>33427586</v>
      </c>
      <c r="D30" s="506">
        <v>25372725</v>
      </c>
    </row>
    <row r="31" spans="1:4" s="389" customFormat="1" ht="39.75" customHeight="1" x14ac:dyDescent="0.2">
      <c r="A31" s="426"/>
      <c r="B31" s="403" t="s">
        <v>828</v>
      </c>
      <c r="C31" s="506">
        <v>45328236</v>
      </c>
      <c r="D31" s="506">
        <v>25372725</v>
      </c>
    </row>
    <row r="32" spans="1:4" s="394" customFormat="1" ht="21" customHeight="1" x14ac:dyDescent="0.2">
      <c r="A32" s="427"/>
      <c r="B32" s="410" t="s">
        <v>717</v>
      </c>
      <c r="C32" s="411">
        <v>33427586</v>
      </c>
      <c r="D32" s="411">
        <v>25372725</v>
      </c>
    </row>
    <row r="33" spans="1:4" s="393" customFormat="1" ht="21" customHeight="1" x14ac:dyDescent="0.2">
      <c r="A33" s="426"/>
      <c r="B33" s="404" t="s">
        <v>666</v>
      </c>
      <c r="C33" s="507">
        <v>65602069</v>
      </c>
      <c r="D33" s="507">
        <v>-40792046</v>
      </c>
    </row>
    <row r="34" spans="1:4" s="389" customFormat="1" ht="21" customHeight="1" x14ac:dyDescent="0.2">
      <c r="A34" s="396"/>
      <c r="B34" s="403" t="s">
        <v>717</v>
      </c>
      <c r="C34" s="506">
        <v>40792046</v>
      </c>
      <c r="D34" s="506">
        <v>-40792046</v>
      </c>
    </row>
    <row r="35" spans="1:4" s="394" customFormat="1" ht="41.25" customHeight="1" x14ac:dyDescent="0.2">
      <c r="A35" s="427"/>
      <c r="B35" s="403" t="s">
        <v>749</v>
      </c>
      <c r="C35" s="506">
        <v>52499810</v>
      </c>
      <c r="D35" s="506">
        <v>-40792046</v>
      </c>
    </row>
    <row r="36" spans="1:4" s="394" customFormat="1" ht="25.5" customHeight="1" x14ac:dyDescent="0.2">
      <c r="A36" s="427"/>
      <c r="B36" s="410" t="s">
        <v>717</v>
      </c>
      <c r="C36" s="411">
        <v>40792046</v>
      </c>
      <c r="D36" s="411">
        <v>-40792046</v>
      </c>
    </row>
    <row r="37" spans="1:4" s="390" customFormat="1" ht="42" customHeight="1" x14ac:dyDescent="0.2">
      <c r="A37" s="425" t="s">
        <v>692</v>
      </c>
      <c r="B37" s="400" t="s">
        <v>693</v>
      </c>
      <c r="C37" s="401">
        <v>51896878</v>
      </c>
      <c r="D37" s="446">
        <v>8152000</v>
      </c>
    </row>
    <row r="38" spans="1:4" s="393" customFormat="1" ht="39.75" customHeight="1" x14ac:dyDescent="0.2">
      <c r="A38" s="426" t="s">
        <v>705</v>
      </c>
      <c r="B38" s="402" t="s">
        <v>874</v>
      </c>
      <c r="C38" s="507">
        <v>51896878</v>
      </c>
      <c r="D38" s="439">
        <v>8152000</v>
      </c>
    </row>
    <row r="39" spans="1:4" s="393" customFormat="1" ht="21" customHeight="1" x14ac:dyDescent="0.2">
      <c r="A39" s="426"/>
      <c r="B39" s="402" t="s">
        <v>752</v>
      </c>
      <c r="C39" s="507">
        <v>51896878</v>
      </c>
      <c r="D39" s="439">
        <v>8152000</v>
      </c>
    </row>
    <row r="40" spans="1:4" s="394" customFormat="1" ht="24" customHeight="1" x14ac:dyDescent="0.2">
      <c r="A40" s="427"/>
      <c r="B40" s="410" t="s">
        <v>717</v>
      </c>
      <c r="C40" s="411">
        <v>28896878</v>
      </c>
      <c r="D40" s="448">
        <v>8152000</v>
      </c>
    </row>
    <row r="41" spans="1:4" s="389" customFormat="1" ht="80.25" customHeight="1" x14ac:dyDescent="0.2">
      <c r="A41" s="426"/>
      <c r="B41" s="398" t="s">
        <v>676</v>
      </c>
      <c r="C41" s="506">
        <v>46000000</v>
      </c>
      <c r="D41" s="506">
        <v>8152000</v>
      </c>
    </row>
    <row r="42" spans="1:4" s="394" customFormat="1" ht="24" customHeight="1" x14ac:dyDescent="0.2">
      <c r="A42" s="427"/>
      <c r="B42" s="410" t="s">
        <v>717</v>
      </c>
      <c r="C42" s="411">
        <v>23000000</v>
      </c>
      <c r="D42" s="411">
        <v>8152000</v>
      </c>
    </row>
    <row r="43" spans="1:4" s="390" customFormat="1" ht="44.25" customHeight="1" x14ac:dyDescent="0.2">
      <c r="A43" s="425" t="s">
        <v>689</v>
      </c>
      <c r="B43" s="412" t="s">
        <v>690</v>
      </c>
      <c r="C43" s="401">
        <v>2034820895</v>
      </c>
      <c r="D43" s="401">
        <v>-2055040</v>
      </c>
    </row>
    <row r="44" spans="1:4" s="393" customFormat="1" ht="39.75" customHeight="1" x14ac:dyDescent="0.2">
      <c r="A44" s="426" t="s">
        <v>694</v>
      </c>
      <c r="B44" s="434" t="s">
        <v>882</v>
      </c>
      <c r="C44" s="507">
        <v>557988133</v>
      </c>
      <c r="D44" s="439">
        <v>-2055040</v>
      </c>
    </row>
    <row r="45" spans="1:4" s="393" customFormat="1" ht="24" customHeight="1" x14ac:dyDescent="0.2">
      <c r="A45" s="426"/>
      <c r="B45" s="402" t="s">
        <v>758</v>
      </c>
      <c r="C45" s="507">
        <v>144300587</v>
      </c>
      <c r="D45" s="439">
        <v>-2055040</v>
      </c>
    </row>
    <row r="46" spans="1:4" s="389" customFormat="1" ht="42" customHeight="1" x14ac:dyDescent="0.2">
      <c r="A46" s="426"/>
      <c r="B46" s="240" t="s">
        <v>778</v>
      </c>
      <c r="C46" s="506">
        <v>2055040</v>
      </c>
      <c r="D46" s="506">
        <v>-2055040</v>
      </c>
    </row>
    <row r="47" spans="1:4" s="394" customFormat="1" ht="24.75" customHeight="1" x14ac:dyDescent="0.2">
      <c r="A47" s="427"/>
      <c r="B47" s="410" t="s">
        <v>717</v>
      </c>
      <c r="C47" s="411">
        <v>2055040</v>
      </c>
      <c r="D47" s="411">
        <v>-2055040</v>
      </c>
    </row>
    <row r="48" spans="1:4" s="390" customFormat="1" ht="41.25" customHeight="1" x14ac:dyDescent="0.2">
      <c r="A48" s="428">
        <v>11</v>
      </c>
      <c r="B48" s="420" t="s">
        <v>709</v>
      </c>
      <c r="C48" s="401">
        <v>266602542</v>
      </c>
      <c r="D48" s="442">
        <v>-753000</v>
      </c>
    </row>
    <row r="49" spans="1:4" s="393" customFormat="1" ht="40.5" customHeight="1" x14ac:dyDescent="0.2">
      <c r="A49" s="426" t="s">
        <v>708</v>
      </c>
      <c r="B49" s="407" t="s">
        <v>876</v>
      </c>
      <c r="C49" s="507">
        <v>256102542</v>
      </c>
      <c r="D49" s="443">
        <v>-753000</v>
      </c>
    </row>
    <row r="50" spans="1:4" s="393" customFormat="1" ht="27" customHeight="1" x14ac:dyDescent="0.2">
      <c r="A50" s="426"/>
      <c r="B50" s="404" t="s">
        <v>758</v>
      </c>
      <c r="C50" s="507">
        <v>69720750</v>
      </c>
      <c r="D50" s="507">
        <v>-753000</v>
      </c>
    </row>
    <row r="51" spans="1:4" s="393" customFormat="1" ht="24" customHeight="1" x14ac:dyDescent="0.2">
      <c r="A51" s="426"/>
      <c r="B51" s="404" t="s">
        <v>455</v>
      </c>
      <c r="C51" s="507">
        <v>69720750</v>
      </c>
      <c r="D51" s="507">
        <v>-753000</v>
      </c>
    </row>
    <row r="52" spans="1:4" s="389" customFormat="1" ht="42" customHeight="1" x14ac:dyDescent="0.2">
      <c r="A52" s="426"/>
      <c r="B52" s="240" t="s">
        <v>713</v>
      </c>
      <c r="C52" s="506">
        <v>69720750</v>
      </c>
      <c r="D52" s="506">
        <v>-753000</v>
      </c>
    </row>
    <row r="53" spans="1:4" s="394" customFormat="1" ht="25.5" customHeight="1" x14ac:dyDescent="0.2">
      <c r="A53" s="427"/>
      <c r="B53" s="410" t="s">
        <v>717</v>
      </c>
      <c r="C53" s="411">
        <v>23098000</v>
      </c>
      <c r="D53" s="411">
        <v>-753000</v>
      </c>
    </row>
    <row r="54" spans="1:4" s="390" customFormat="1" ht="41.25" customHeight="1" x14ac:dyDescent="0.2">
      <c r="A54" s="428">
        <v>14</v>
      </c>
      <c r="B54" s="413" t="s">
        <v>698</v>
      </c>
      <c r="C54" s="401">
        <v>277931920</v>
      </c>
      <c r="D54" s="401">
        <v>-6429281</v>
      </c>
    </row>
    <row r="55" spans="1:4" s="393" customFormat="1" ht="40.5" customHeight="1" x14ac:dyDescent="0.2">
      <c r="A55" s="426" t="s">
        <v>688</v>
      </c>
      <c r="B55" s="399" t="s">
        <v>859</v>
      </c>
      <c r="C55" s="507">
        <v>109242012</v>
      </c>
      <c r="D55" s="439">
        <v>-6429281</v>
      </c>
    </row>
    <row r="56" spans="1:4" s="393" customFormat="1" ht="22.5" customHeight="1" x14ac:dyDescent="0.2">
      <c r="A56" s="426"/>
      <c r="B56" s="399" t="s">
        <v>758</v>
      </c>
      <c r="C56" s="507">
        <v>109242012</v>
      </c>
      <c r="D56" s="439">
        <v>-6429281</v>
      </c>
    </row>
    <row r="57" spans="1:4" s="394" customFormat="1" ht="40.5" customHeight="1" x14ac:dyDescent="0.2">
      <c r="A57" s="427"/>
      <c r="B57" s="410" t="s">
        <v>933</v>
      </c>
      <c r="C57" s="411">
        <v>109242012</v>
      </c>
      <c r="D57" s="411">
        <v>-6429281</v>
      </c>
    </row>
    <row r="58" spans="1:4" s="394" customFormat="1" ht="22.5" customHeight="1" x14ac:dyDescent="0.2">
      <c r="A58" s="427"/>
      <c r="B58" s="410" t="s">
        <v>717</v>
      </c>
      <c r="C58" s="411">
        <v>109242012</v>
      </c>
      <c r="D58" s="411">
        <v>-6429281</v>
      </c>
    </row>
    <row r="59" spans="1:4" s="393" customFormat="1" ht="21.75" customHeight="1" x14ac:dyDescent="0.2">
      <c r="A59" s="426"/>
      <c r="B59" s="399" t="s">
        <v>798</v>
      </c>
      <c r="C59" s="507">
        <v>1767980</v>
      </c>
      <c r="D59" s="507">
        <v>-635495</v>
      </c>
    </row>
    <row r="60" spans="1:4" s="389" customFormat="1" ht="60.75" customHeight="1" x14ac:dyDescent="0.2">
      <c r="A60" s="426"/>
      <c r="B60" s="403" t="s">
        <v>943</v>
      </c>
      <c r="C60" s="506">
        <v>1767980</v>
      </c>
      <c r="D60" s="506">
        <v>-635495</v>
      </c>
    </row>
    <row r="61" spans="1:4" s="393" customFormat="1" ht="21.95" customHeight="1" x14ac:dyDescent="0.2">
      <c r="A61" s="426"/>
      <c r="B61" s="399" t="s">
        <v>451</v>
      </c>
      <c r="C61" s="507">
        <v>5050000</v>
      </c>
      <c r="D61" s="507">
        <v>-5050000</v>
      </c>
    </row>
    <row r="62" spans="1:4" s="393" customFormat="1" ht="64.5" customHeight="1" x14ac:dyDescent="0.2">
      <c r="A62" s="426"/>
      <c r="B62" s="403" t="s">
        <v>942</v>
      </c>
      <c r="C62" s="506">
        <v>5000000</v>
      </c>
      <c r="D62" s="506">
        <v>-5000000</v>
      </c>
    </row>
    <row r="63" spans="1:4" s="393" customFormat="1" ht="21.75" customHeight="1" x14ac:dyDescent="0.2">
      <c r="A63" s="426"/>
      <c r="B63" s="403" t="s">
        <v>797</v>
      </c>
      <c r="C63" s="506">
        <v>50000</v>
      </c>
      <c r="D63" s="506">
        <v>-50000</v>
      </c>
    </row>
    <row r="64" spans="1:4" s="393" customFormat="1" ht="23.25" hidden="1" customHeight="1" x14ac:dyDescent="0.2">
      <c r="A64" s="426"/>
      <c r="B64" s="399" t="s">
        <v>459</v>
      </c>
      <c r="C64" s="507">
        <v>23775646</v>
      </c>
      <c r="D64" s="507">
        <v>0</v>
      </c>
    </row>
    <row r="65" spans="1:4" s="389" customFormat="1" ht="45" hidden="1" customHeight="1" x14ac:dyDescent="0.2">
      <c r="A65" s="426"/>
      <c r="B65" s="403" t="s">
        <v>934</v>
      </c>
      <c r="C65" s="506">
        <v>23469546</v>
      </c>
      <c r="D65" s="506"/>
    </row>
    <row r="66" spans="1:4" s="393" customFormat="1" ht="23.25" customHeight="1" x14ac:dyDescent="0.2">
      <c r="A66" s="426"/>
      <c r="B66" s="399" t="s">
        <v>666</v>
      </c>
      <c r="C66" s="507">
        <v>3669800</v>
      </c>
      <c r="D66" s="507">
        <v>-414099</v>
      </c>
    </row>
    <row r="67" spans="1:4" s="393" customFormat="1" ht="33.75" customHeight="1" x14ac:dyDescent="0.2">
      <c r="A67" s="426"/>
      <c r="B67" s="403" t="s">
        <v>923</v>
      </c>
      <c r="C67" s="506">
        <v>2782200</v>
      </c>
      <c r="D67" s="506">
        <v>-386200</v>
      </c>
    </row>
    <row r="68" spans="1:4" s="393" customFormat="1" ht="28.5" customHeight="1" x14ac:dyDescent="0.2">
      <c r="A68" s="426"/>
      <c r="B68" s="403" t="s">
        <v>797</v>
      </c>
      <c r="C68" s="506">
        <v>887600</v>
      </c>
      <c r="D68" s="506">
        <v>-27899</v>
      </c>
    </row>
    <row r="69" spans="1:4" s="393" customFormat="1" ht="22.5" customHeight="1" x14ac:dyDescent="0.2">
      <c r="A69" s="426"/>
      <c r="B69" s="399" t="s">
        <v>452</v>
      </c>
      <c r="C69" s="507">
        <v>727000</v>
      </c>
      <c r="D69" s="507">
        <v>-41487</v>
      </c>
    </row>
    <row r="70" spans="1:4" s="393" customFormat="1" ht="26.25" customHeight="1" x14ac:dyDescent="0.2">
      <c r="A70" s="426"/>
      <c r="B70" s="403" t="s">
        <v>797</v>
      </c>
      <c r="C70" s="506">
        <v>727000</v>
      </c>
      <c r="D70" s="506">
        <v>-41487</v>
      </c>
    </row>
    <row r="71" spans="1:4" s="393" customFormat="1" ht="21" customHeight="1" x14ac:dyDescent="0.2">
      <c r="A71" s="426"/>
      <c r="B71" s="399" t="s">
        <v>457</v>
      </c>
      <c r="C71" s="507">
        <v>4310227</v>
      </c>
      <c r="D71" s="507">
        <v>-173400</v>
      </c>
    </row>
    <row r="72" spans="1:4" s="389" customFormat="1" ht="23.25" customHeight="1" x14ac:dyDescent="0.2">
      <c r="A72" s="426"/>
      <c r="B72" s="403" t="s">
        <v>797</v>
      </c>
      <c r="C72" s="506">
        <v>620500</v>
      </c>
      <c r="D72" s="506">
        <v>-173400</v>
      </c>
    </row>
    <row r="73" spans="1:4" s="393" customFormat="1" ht="24" customHeight="1" x14ac:dyDescent="0.2">
      <c r="A73" s="426"/>
      <c r="B73" s="399" t="s">
        <v>670</v>
      </c>
      <c r="C73" s="507">
        <v>21274300</v>
      </c>
      <c r="D73" s="507">
        <v>0</v>
      </c>
    </row>
    <row r="74" spans="1:4" s="389" customFormat="1" ht="37.5" customHeight="1" x14ac:dyDescent="0.2">
      <c r="A74" s="426"/>
      <c r="B74" s="403" t="s">
        <v>922</v>
      </c>
      <c r="C74" s="506">
        <v>5615500</v>
      </c>
      <c r="D74" s="506">
        <v>4372611.5</v>
      </c>
    </row>
    <row r="75" spans="1:4" s="389" customFormat="1" ht="38.25" customHeight="1" x14ac:dyDescent="0.2">
      <c r="A75" s="426"/>
      <c r="B75" s="403" t="s">
        <v>921</v>
      </c>
      <c r="C75" s="506">
        <v>15478800</v>
      </c>
      <c r="D75" s="506">
        <v>-4372611.5</v>
      </c>
    </row>
    <row r="76" spans="1:4" s="393" customFormat="1" ht="22.5" customHeight="1" x14ac:dyDescent="0.2">
      <c r="A76" s="426"/>
      <c r="B76" s="399" t="s">
        <v>454</v>
      </c>
      <c r="C76" s="507">
        <v>114800</v>
      </c>
      <c r="D76" s="507">
        <v>-114800</v>
      </c>
    </row>
    <row r="77" spans="1:4" s="389" customFormat="1" ht="27.75" customHeight="1" x14ac:dyDescent="0.2">
      <c r="A77" s="426"/>
      <c r="B77" s="403" t="s">
        <v>797</v>
      </c>
      <c r="C77" s="506">
        <v>114800</v>
      </c>
      <c r="D77" s="506">
        <v>-114800</v>
      </c>
    </row>
    <row r="78" spans="1:4" s="390" customFormat="1" ht="39.75" customHeight="1" x14ac:dyDescent="0.2">
      <c r="A78" s="425" t="s">
        <v>714</v>
      </c>
      <c r="B78" s="406" t="s">
        <v>710</v>
      </c>
      <c r="C78" s="401">
        <v>925380000</v>
      </c>
      <c r="D78" s="401">
        <v>21993000</v>
      </c>
    </row>
    <row r="79" spans="1:4" s="393" customFormat="1" ht="40.5" customHeight="1" x14ac:dyDescent="0.2">
      <c r="A79" s="426" t="s">
        <v>711</v>
      </c>
      <c r="B79" s="397" t="s">
        <v>857</v>
      </c>
      <c r="C79" s="507">
        <v>909980000</v>
      </c>
      <c r="D79" s="439">
        <v>21993000</v>
      </c>
    </row>
    <row r="80" spans="1:4" s="393" customFormat="1" ht="22.5" customHeight="1" x14ac:dyDescent="0.2">
      <c r="A80" s="426"/>
      <c r="B80" s="397" t="s">
        <v>717</v>
      </c>
      <c r="C80" s="507">
        <v>450697500</v>
      </c>
      <c r="D80" s="439">
        <v>21993000.000000004</v>
      </c>
    </row>
    <row r="81" spans="1:4" s="393" customFormat="1" ht="22.5" customHeight="1" x14ac:dyDescent="0.2">
      <c r="A81" s="426"/>
      <c r="B81" s="397" t="s">
        <v>718</v>
      </c>
      <c r="C81" s="507">
        <v>459282500</v>
      </c>
      <c r="D81" s="439">
        <v>-2.7939677238464355E-9</v>
      </c>
    </row>
    <row r="82" spans="1:4" s="393" customFormat="1" ht="22.5" customHeight="1" x14ac:dyDescent="0.2">
      <c r="A82" s="426"/>
      <c r="B82" s="397" t="s">
        <v>752</v>
      </c>
      <c r="C82" s="507">
        <v>695980000</v>
      </c>
      <c r="D82" s="443">
        <v>6.9849193096160889E-10</v>
      </c>
    </row>
    <row r="83" spans="1:4" s="394" customFormat="1" ht="25.5" customHeight="1" x14ac:dyDescent="0.2">
      <c r="A83" s="427"/>
      <c r="B83" s="421" t="s">
        <v>712</v>
      </c>
      <c r="C83" s="411">
        <v>695980000</v>
      </c>
      <c r="D83" s="411">
        <v>6.9849193096160889E-10</v>
      </c>
    </row>
    <row r="84" spans="1:4" s="394" customFormat="1" ht="23.25" customHeight="1" x14ac:dyDescent="0.2">
      <c r="A84" s="427"/>
      <c r="B84" s="421" t="s">
        <v>717</v>
      </c>
      <c r="C84" s="411">
        <v>236697500</v>
      </c>
      <c r="D84" s="411">
        <v>3.4924596548080444E-9</v>
      </c>
    </row>
    <row r="85" spans="1:4" s="394" customFormat="1" ht="23.25" customHeight="1" x14ac:dyDescent="0.2">
      <c r="A85" s="427"/>
      <c r="B85" s="421" t="s">
        <v>718</v>
      </c>
      <c r="C85" s="411">
        <v>459282500</v>
      </c>
      <c r="D85" s="411">
        <v>-2.7939677238464355E-9</v>
      </c>
    </row>
    <row r="86" spans="1:4" s="389" customFormat="1" ht="37.5" customHeight="1" x14ac:dyDescent="0.2">
      <c r="A86" s="425"/>
      <c r="B86" s="398" t="s">
        <v>726</v>
      </c>
      <c r="C86" s="506">
        <v>97530000</v>
      </c>
      <c r="D86" s="506">
        <v>2470000</v>
      </c>
    </row>
    <row r="87" spans="1:4" s="508" customFormat="1" ht="23.25" customHeight="1" x14ac:dyDescent="0.2">
      <c r="A87" s="425"/>
      <c r="B87" s="421" t="s">
        <v>717</v>
      </c>
      <c r="C87" s="411">
        <v>0</v>
      </c>
      <c r="D87" s="411">
        <v>100000000</v>
      </c>
    </row>
    <row r="88" spans="1:4" s="508" customFormat="1" ht="23.25" customHeight="1" x14ac:dyDescent="0.2">
      <c r="A88" s="425"/>
      <c r="B88" s="421" t="s">
        <v>718</v>
      </c>
      <c r="C88" s="411">
        <v>97530000</v>
      </c>
      <c r="D88" s="411">
        <v>-97530000</v>
      </c>
    </row>
    <row r="89" spans="1:4" s="389" customFormat="1" ht="40.5" customHeight="1" x14ac:dyDescent="0.2">
      <c r="A89" s="425"/>
      <c r="B89" s="398" t="s">
        <v>727</v>
      </c>
      <c r="C89" s="506">
        <v>100000000</v>
      </c>
      <c r="D89" s="506">
        <v>-16470000</v>
      </c>
    </row>
    <row r="90" spans="1:4" s="508" customFormat="1" ht="24.75" customHeight="1" x14ac:dyDescent="0.2">
      <c r="A90" s="425"/>
      <c r="B90" s="421" t="s">
        <v>717</v>
      </c>
      <c r="C90" s="411">
        <v>6597500</v>
      </c>
      <c r="D90" s="411">
        <v>53818530.530000001</v>
      </c>
    </row>
    <row r="91" spans="1:4" s="508" customFormat="1" ht="24.75" customHeight="1" x14ac:dyDescent="0.2">
      <c r="A91" s="425"/>
      <c r="B91" s="421" t="s">
        <v>718</v>
      </c>
      <c r="C91" s="411">
        <v>93402500</v>
      </c>
      <c r="D91" s="411">
        <v>-70288530.530000001</v>
      </c>
    </row>
    <row r="92" spans="1:4" s="389" customFormat="1" ht="39.75" customHeight="1" x14ac:dyDescent="0.2">
      <c r="A92" s="425"/>
      <c r="B92" s="398" t="s">
        <v>929</v>
      </c>
      <c r="C92" s="506">
        <v>87000000</v>
      </c>
      <c r="D92" s="506">
        <v>0</v>
      </c>
    </row>
    <row r="93" spans="1:4" s="508" customFormat="1" ht="23.25" customHeight="1" x14ac:dyDescent="0.2">
      <c r="A93" s="425"/>
      <c r="B93" s="421" t="s">
        <v>717</v>
      </c>
      <c r="C93" s="411">
        <v>87000000</v>
      </c>
      <c r="D93" s="411">
        <v>-85504484.099999994</v>
      </c>
    </row>
    <row r="94" spans="1:4" s="508" customFormat="1" ht="21" customHeight="1" x14ac:dyDescent="0.2">
      <c r="A94" s="425"/>
      <c r="B94" s="421" t="s">
        <v>718</v>
      </c>
      <c r="C94" s="411">
        <v>0</v>
      </c>
      <c r="D94" s="411">
        <v>85504484.099999994</v>
      </c>
    </row>
    <row r="95" spans="1:4" s="389" customFormat="1" ht="42" customHeight="1" x14ac:dyDescent="0.2">
      <c r="A95" s="425"/>
      <c r="B95" s="398" t="s">
        <v>927</v>
      </c>
      <c r="C95" s="506">
        <v>47800000</v>
      </c>
      <c r="D95" s="506">
        <v>0</v>
      </c>
    </row>
    <row r="96" spans="1:4" s="508" customFormat="1" ht="21.75" customHeight="1" x14ac:dyDescent="0.2">
      <c r="A96" s="425"/>
      <c r="B96" s="421" t="s">
        <v>717</v>
      </c>
      <c r="C96" s="411">
        <v>0</v>
      </c>
      <c r="D96" s="411">
        <v>1130</v>
      </c>
    </row>
    <row r="97" spans="1:4" s="508" customFormat="1" ht="23.25" customHeight="1" x14ac:dyDescent="0.2">
      <c r="A97" s="425"/>
      <c r="B97" s="421" t="s">
        <v>718</v>
      </c>
      <c r="C97" s="411">
        <v>47800000</v>
      </c>
      <c r="D97" s="411">
        <v>-1130</v>
      </c>
    </row>
    <row r="98" spans="1:4" s="389" customFormat="1" ht="42.75" customHeight="1" x14ac:dyDescent="0.2">
      <c r="A98" s="425"/>
      <c r="B98" s="398" t="s">
        <v>928</v>
      </c>
      <c r="C98" s="506">
        <v>73000000</v>
      </c>
      <c r="D98" s="506">
        <v>0</v>
      </c>
    </row>
    <row r="99" spans="1:4" s="508" customFormat="1" ht="22.5" customHeight="1" x14ac:dyDescent="0.2">
      <c r="A99" s="425"/>
      <c r="B99" s="421" t="s">
        <v>717</v>
      </c>
      <c r="C99" s="411">
        <v>73000000</v>
      </c>
      <c r="D99" s="411">
        <v>-71431677.840000004</v>
      </c>
    </row>
    <row r="100" spans="1:4" s="508" customFormat="1" ht="22.5" customHeight="1" x14ac:dyDescent="0.2">
      <c r="A100" s="425"/>
      <c r="B100" s="421" t="s">
        <v>718</v>
      </c>
      <c r="C100" s="411">
        <v>0</v>
      </c>
      <c r="D100" s="411">
        <v>71431677.840000004</v>
      </c>
    </row>
    <row r="101" spans="1:4" s="389" customFormat="1" ht="42.75" customHeight="1" x14ac:dyDescent="0.2">
      <c r="A101" s="425"/>
      <c r="B101" s="398" t="s">
        <v>731</v>
      </c>
      <c r="C101" s="506">
        <v>86000000</v>
      </c>
      <c r="D101" s="506">
        <v>14000000</v>
      </c>
    </row>
    <row r="102" spans="1:4" s="508" customFormat="1" ht="22.5" customHeight="1" x14ac:dyDescent="0.2">
      <c r="A102" s="425"/>
      <c r="B102" s="421" t="s">
        <v>717</v>
      </c>
      <c r="C102" s="411">
        <v>0</v>
      </c>
      <c r="D102" s="411">
        <v>1090691.7</v>
      </c>
    </row>
    <row r="103" spans="1:4" s="508" customFormat="1" ht="24" customHeight="1" x14ac:dyDescent="0.2">
      <c r="A103" s="425"/>
      <c r="B103" s="421" t="s">
        <v>718</v>
      </c>
      <c r="C103" s="411">
        <v>86000000</v>
      </c>
      <c r="D103" s="411">
        <v>12909308.300000001</v>
      </c>
    </row>
    <row r="104" spans="1:4" s="389" customFormat="1" ht="40.5" customHeight="1" x14ac:dyDescent="0.2">
      <c r="A104" s="426"/>
      <c r="B104" s="398" t="s">
        <v>730</v>
      </c>
      <c r="C104" s="506">
        <v>134550000</v>
      </c>
      <c r="D104" s="506">
        <v>0</v>
      </c>
    </row>
    <row r="105" spans="1:4" s="508" customFormat="1" ht="22.5" customHeight="1" x14ac:dyDescent="0.2">
      <c r="A105" s="425"/>
      <c r="B105" s="421" t="s">
        <v>717</v>
      </c>
      <c r="C105" s="411">
        <v>0</v>
      </c>
      <c r="D105" s="411">
        <v>2025809.71</v>
      </c>
    </row>
    <row r="106" spans="1:4" s="508" customFormat="1" ht="22.5" customHeight="1" x14ac:dyDescent="0.2">
      <c r="A106" s="425"/>
      <c r="B106" s="421" t="s">
        <v>718</v>
      </c>
      <c r="C106" s="411">
        <v>134550000</v>
      </c>
      <c r="D106" s="411">
        <v>-2025809.71</v>
      </c>
    </row>
    <row r="107" spans="1:4" s="393" customFormat="1" ht="24" customHeight="1" x14ac:dyDescent="0.2">
      <c r="A107" s="426"/>
      <c r="B107" s="397" t="s">
        <v>758</v>
      </c>
      <c r="C107" s="507">
        <v>214000000</v>
      </c>
      <c r="D107" s="507">
        <v>21993000</v>
      </c>
    </row>
    <row r="108" spans="1:4" s="389" customFormat="1" ht="41.25" hidden="1" customHeight="1" x14ac:dyDescent="0.2">
      <c r="A108" s="426"/>
      <c r="B108" s="398" t="s">
        <v>774</v>
      </c>
      <c r="C108" s="506">
        <v>0</v>
      </c>
      <c r="D108" s="506"/>
    </row>
    <row r="109" spans="1:4" s="394" customFormat="1" ht="21.75" hidden="1" customHeight="1" x14ac:dyDescent="0.2">
      <c r="A109" s="425"/>
      <c r="B109" s="421" t="s">
        <v>717</v>
      </c>
      <c r="C109" s="411">
        <v>0</v>
      </c>
      <c r="D109" s="411">
        <v>0</v>
      </c>
    </row>
    <row r="110" spans="1:4" s="389" customFormat="1" ht="57" customHeight="1" x14ac:dyDescent="0.2">
      <c r="A110" s="396"/>
      <c r="B110" s="403" t="s">
        <v>683</v>
      </c>
      <c r="C110" s="506">
        <v>214000000</v>
      </c>
      <c r="D110" s="506">
        <v>21993000</v>
      </c>
    </row>
    <row r="111" spans="1:4" s="394" customFormat="1" ht="23.25" customHeight="1" x14ac:dyDescent="0.2">
      <c r="A111" s="427"/>
      <c r="B111" s="421" t="s">
        <v>717</v>
      </c>
      <c r="C111" s="411">
        <v>214000000</v>
      </c>
      <c r="D111" s="411">
        <v>21993000</v>
      </c>
    </row>
    <row r="112" spans="1:4" s="390" customFormat="1" ht="39.75" customHeight="1" x14ac:dyDescent="0.2">
      <c r="A112" s="428">
        <v>25</v>
      </c>
      <c r="B112" s="400" t="s">
        <v>707</v>
      </c>
      <c r="C112" s="401">
        <v>17990000</v>
      </c>
      <c r="D112" s="401">
        <v>0</v>
      </c>
    </row>
    <row r="113" spans="1:4" s="393" customFormat="1" ht="40.5" customHeight="1" x14ac:dyDescent="0.2">
      <c r="A113" s="426" t="s">
        <v>736</v>
      </c>
      <c r="B113" s="402" t="s">
        <v>858</v>
      </c>
      <c r="C113" s="507">
        <v>17990000</v>
      </c>
      <c r="D113" s="507">
        <v>0</v>
      </c>
    </row>
    <row r="114" spans="1:4" s="393" customFormat="1" ht="23.25" customHeight="1" x14ac:dyDescent="0.2">
      <c r="A114" s="426"/>
      <c r="B114" s="402" t="s">
        <v>758</v>
      </c>
      <c r="C114" s="507">
        <v>17990000</v>
      </c>
      <c r="D114" s="443">
        <v>0</v>
      </c>
    </row>
    <row r="115" spans="1:4" s="394" customFormat="1" ht="39" customHeight="1" x14ac:dyDescent="0.2">
      <c r="A115" s="427"/>
      <c r="B115" s="562" t="s">
        <v>930</v>
      </c>
      <c r="C115" s="411">
        <v>17990000</v>
      </c>
      <c r="D115" s="411">
        <v>0</v>
      </c>
    </row>
    <row r="116" spans="1:4" s="394" customFormat="1" ht="20.25" customHeight="1" x14ac:dyDescent="0.2">
      <c r="A116" s="427"/>
      <c r="B116" s="421" t="s">
        <v>717</v>
      </c>
      <c r="C116" s="411">
        <v>9000000</v>
      </c>
      <c r="D116" s="411">
        <v>0</v>
      </c>
    </row>
    <row r="117" spans="1:4" s="394" customFormat="1" ht="21.75" customHeight="1" x14ac:dyDescent="0.2">
      <c r="A117" s="427"/>
      <c r="B117" s="562" t="s">
        <v>718</v>
      </c>
      <c r="C117" s="411">
        <v>8990000</v>
      </c>
      <c r="D117" s="411">
        <v>0</v>
      </c>
    </row>
    <row r="118" spans="1:4" s="393" customFormat="1" ht="24" customHeight="1" x14ac:dyDescent="0.2">
      <c r="A118" s="503"/>
      <c r="B118" s="404" t="s">
        <v>668</v>
      </c>
      <c r="C118" s="507">
        <v>2544500</v>
      </c>
      <c r="D118" s="507">
        <v>164370</v>
      </c>
    </row>
    <row r="119" spans="1:4" s="389" customFormat="1" ht="26.25" customHeight="1" x14ac:dyDescent="0.2">
      <c r="A119" s="498"/>
      <c r="B119" s="240" t="s">
        <v>926</v>
      </c>
      <c r="C119" s="506">
        <v>2544500</v>
      </c>
      <c r="D119" s="506">
        <v>164370</v>
      </c>
    </row>
    <row r="120" spans="1:4" s="394" customFormat="1" ht="22.5" customHeight="1" x14ac:dyDescent="0.2">
      <c r="A120" s="427"/>
      <c r="B120" s="421" t="s">
        <v>717</v>
      </c>
      <c r="C120" s="411">
        <v>1261500</v>
      </c>
      <c r="D120" s="411">
        <v>82370</v>
      </c>
    </row>
    <row r="121" spans="1:4" s="394" customFormat="1" ht="22.5" customHeight="1" x14ac:dyDescent="0.2">
      <c r="A121" s="427"/>
      <c r="B121" s="562" t="s">
        <v>718</v>
      </c>
      <c r="C121" s="411">
        <v>1283000</v>
      </c>
      <c r="D121" s="411">
        <v>82000</v>
      </c>
    </row>
    <row r="122" spans="1:4" s="389" customFormat="1" ht="22.5" customHeight="1" x14ac:dyDescent="0.2">
      <c r="A122" s="426"/>
      <c r="B122" s="434" t="s">
        <v>670</v>
      </c>
      <c r="C122" s="507">
        <v>1637000</v>
      </c>
      <c r="D122" s="507">
        <v>-8000</v>
      </c>
    </row>
    <row r="123" spans="1:4" s="389" customFormat="1" ht="38.25" customHeight="1" x14ac:dyDescent="0.2">
      <c r="A123" s="426"/>
      <c r="B123" s="240" t="s">
        <v>890</v>
      </c>
      <c r="C123" s="506">
        <v>1637000</v>
      </c>
      <c r="D123" s="506">
        <v>-8000</v>
      </c>
    </row>
    <row r="124" spans="1:4" s="389" customFormat="1" ht="22.5" customHeight="1" x14ac:dyDescent="0.2">
      <c r="A124" s="426"/>
      <c r="B124" s="421" t="s">
        <v>717</v>
      </c>
      <c r="C124" s="411">
        <v>820000</v>
      </c>
      <c r="D124" s="411">
        <v>-4000</v>
      </c>
    </row>
    <row r="125" spans="1:4" s="389" customFormat="1" ht="22.5" customHeight="1" x14ac:dyDescent="0.2">
      <c r="A125" s="426"/>
      <c r="B125" s="562" t="s">
        <v>718</v>
      </c>
      <c r="C125" s="411">
        <v>817000</v>
      </c>
      <c r="D125" s="411">
        <v>-4000</v>
      </c>
    </row>
    <row r="126" spans="1:4" s="393" customFormat="1" ht="21" customHeight="1" x14ac:dyDescent="0.2">
      <c r="A126" s="426"/>
      <c r="B126" s="404" t="s">
        <v>459</v>
      </c>
      <c r="C126" s="507">
        <v>2138500</v>
      </c>
      <c r="D126" s="507">
        <v>-156370</v>
      </c>
    </row>
    <row r="127" spans="1:4" s="394" customFormat="1" ht="22.5" customHeight="1" x14ac:dyDescent="0.2">
      <c r="A127" s="425"/>
      <c r="B127" s="403" t="s">
        <v>767</v>
      </c>
      <c r="C127" s="506">
        <v>1303000</v>
      </c>
      <c r="D127" s="506">
        <v>-156370</v>
      </c>
    </row>
    <row r="128" spans="1:4" s="394" customFormat="1" ht="22.5" customHeight="1" x14ac:dyDescent="0.2">
      <c r="A128" s="425"/>
      <c r="B128" s="421" t="s">
        <v>717</v>
      </c>
      <c r="C128" s="411">
        <v>653000</v>
      </c>
      <c r="D128" s="411">
        <v>-78370</v>
      </c>
    </row>
    <row r="129" spans="1:4" s="394" customFormat="1" ht="22.5" customHeight="1" x14ac:dyDescent="0.2">
      <c r="A129" s="425"/>
      <c r="B129" s="562" t="s">
        <v>718</v>
      </c>
      <c r="C129" s="411">
        <v>650000</v>
      </c>
      <c r="D129" s="411">
        <v>-78000</v>
      </c>
    </row>
    <row r="130" spans="1:4" s="390" customFormat="1" ht="41.25" customHeight="1" x14ac:dyDescent="0.2">
      <c r="A130" s="425" t="s">
        <v>949</v>
      </c>
      <c r="B130" s="413" t="s">
        <v>948</v>
      </c>
      <c r="C130" s="472">
        <v>92000000</v>
      </c>
      <c r="D130" s="401">
        <v>-3000000</v>
      </c>
    </row>
    <row r="131" spans="1:4" s="393" customFormat="1" ht="75.75" customHeight="1" x14ac:dyDescent="0.2">
      <c r="A131" s="426" t="s">
        <v>951</v>
      </c>
      <c r="B131" s="434" t="s">
        <v>950</v>
      </c>
      <c r="C131" s="473">
        <v>92000000</v>
      </c>
      <c r="D131" s="507">
        <v>-3000000</v>
      </c>
    </row>
    <row r="132" spans="1:4" s="393" customFormat="1" ht="23.25" customHeight="1" x14ac:dyDescent="0.2">
      <c r="A132" s="426"/>
      <c r="B132" s="397" t="s">
        <v>752</v>
      </c>
      <c r="C132" s="473">
        <v>92000000</v>
      </c>
      <c r="D132" s="507">
        <v>-3000000</v>
      </c>
    </row>
    <row r="133" spans="1:4" s="389" customFormat="1" ht="58.5" customHeight="1" x14ac:dyDescent="0.2">
      <c r="A133" s="426"/>
      <c r="B133" s="398" t="s">
        <v>957</v>
      </c>
      <c r="C133" s="471">
        <v>92000000</v>
      </c>
      <c r="D133" s="506">
        <v>-3000000</v>
      </c>
    </row>
    <row r="134" spans="1:4" s="508" customFormat="1" ht="21.75" customHeight="1" x14ac:dyDescent="0.2">
      <c r="A134" s="425"/>
      <c r="B134" s="421" t="s">
        <v>717</v>
      </c>
      <c r="C134" s="475">
        <v>92000000</v>
      </c>
      <c r="D134" s="411">
        <v>-3000000</v>
      </c>
    </row>
    <row r="135" spans="1:4" s="486" customFormat="1" ht="24" customHeight="1" x14ac:dyDescent="0.2">
      <c r="A135" s="563" t="s">
        <v>783</v>
      </c>
      <c r="B135" s="563"/>
      <c r="C135" s="473">
        <v>4893613543</v>
      </c>
      <c r="D135" s="507">
        <v>-28368853</v>
      </c>
    </row>
    <row r="136" spans="1:4" s="418" customFormat="1" ht="21" customHeight="1" x14ac:dyDescent="0.2">
      <c r="A136" s="544" t="s">
        <v>807</v>
      </c>
      <c r="B136" s="544"/>
      <c r="C136" s="493">
        <v>2748580535</v>
      </c>
      <c r="D136" s="490">
        <v>-28368852.999999996</v>
      </c>
    </row>
    <row r="137" spans="1:4" s="459" customFormat="1" ht="24" customHeight="1" x14ac:dyDescent="0.2">
      <c r="A137" s="564" t="s">
        <v>810</v>
      </c>
      <c r="B137" s="564"/>
      <c r="C137" s="472">
        <v>1954604765</v>
      </c>
      <c r="D137" s="401">
        <v>5152000.0000000009</v>
      </c>
    </row>
    <row r="138" spans="1:4" s="470" customFormat="1" ht="21.75" customHeight="1" x14ac:dyDescent="0.2">
      <c r="A138" s="565" t="s">
        <v>807</v>
      </c>
      <c r="B138" s="565"/>
      <c r="C138" s="475">
        <v>1214437962</v>
      </c>
      <c r="D138" s="411">
        <v>5152000.0000000037</v>
      </c>
    </row>
    <row r="139" spans="1:4" s="459" customFormat="1" ht="24" customHeight="1" x14ac:dyDescent="0.2">
      <c r="A139" s="564" t="s">
        <v>925</v>
      </c>
      <c r="B139" s="564"/>
      <c r="C139" s="401">
        <v>2939008778</v>
      </c>
      <c r="D139" s="401">
        <v>-33520853</v>
      </c>
    </row>
    <row r="140" spans="1:4" s="470" customFormat="1" ht="21" customHeight="1" x14ac:dyDescent="0.2">
      <c r="A140" s="565" t="s">
        <v>807</v>
      </c>
      <c r="B140" s="565"/>
      <c r="C140" s="411">
        <v>1534142573</v>
      </c>
      <c r="D140" s="411">
        <v>-33520853</v>
      </c>
    </row>
  </sheetData>
  <mergeCells count="12">
    <mergeCell ref="A140:B140"/>
    <mergeCell ref="A135:B135"/>
    <mergeCell ref="A136:B136"/>
    <mergeCell ref="A137:B137"/>
    <mergeCell ref="A138:B138"/>
    <mergeCell ref="A139:B139"/>
    <mergeCell ref="A5:A7"/>
    <mergeCell ref="B5:B7"/>
    <mergeCell ref="A1:D1"/>
    <mergeCell ref="A2:D2"/>
    <mergeCell ref="A3:D3"/>
    <mergeCell ref="C5:D7"/>
  </mergeCells>
  <printOptions horizontalCentered="1"/>
  <pageMargins left="0.19685039370078741" right="0.19685039370078741" top="0.39370078740157483" bottom="0.19685039370078741" header="0.19685039370078741" footer="0"/>
  <pageSetup paperSize="9" scale="85" orientation="landscape" r:id="rId1"/>
  <headerFooter differentFirst="1" alignWithMargins="0">
    <oddHeader>&amp;C&amp;P</oddHeader>
    <firstHeader>&amp;C&amp;P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H392"/>
  <sheetViews>
    <sheetView showGridLines="0" view="pageBreakPreview" zoomScale="71" zoomScaleNormal="148" zoomScaleSheetLayoutView="71" workbookViewId="0">
      <pane xSplit="11" ySplit="9" topLeftCell="L381" activePane="bottomRight" state="frozen"/>
      <selection pane="topRight" activeCell="L1" sqref="L1"/>
      <selection pane="bottomLeft" activeCell="A10" sqref="A10"/>
      <selection pane="bottomRight" activeCell="C6" sqref="C6:AH6"/>
    </sheetView>
  </sheetViews>
  <sheetFormatPr defaultColWidth="9.140625" defaultRowHeight="18.75" x14ac:dyDescent="0.2"/>
  <cols>
    <col min="1" max="1" width="14.7109375" style="430" customWidth="1"/>
    <col min="2" max="2" width="80.140625" style="419" customWidth="1"/>
    <col min="3" max="3" width="17.7109375" style="449" hidden="1" customWidth="1"/>
    <col min="4" max="4" width="16.140625" style="449" hidden="1" customWidth="1"/>
    <col min="5" max="5" width="19.28515625" style="449" hidden="1" customWidth="1"/>
    <col min="6" max="6" width="18.85546875" style="449" hidden="1" customWidth="1"/>
    <col min="7" max="7" width="18.42578125" style="449" hidden="1" customWidth="1"/>
    <col min="8" max="8" width="18.5703125" style="449" hidden="1" customWidth="1"/>
    <col min="9" max="9" width="18.140625" style="449" hidden="1" customWidth="1"/>
    <col min="10" max="10" width="19.7109375" style="449" hidden="1" customWidth="1"/>
    <col min="11" max="11" width="21.5703125" style="449" hidden="1" customWidth="1"/>
    <col min="12" max="12" width="19.140625" style="449" hidden="1" customWidth="1"/>
    <col min="13" max="13" width="17.85546875" style="449" hidden="1" customWidth="1"/>
    <col min="14" max="14" width="19.85546875" style="449" hidden="1" customWidth="1"/>
    <col min="15" max="15" width="20.5703125" style="449" customWidth="1"/>
    <col min="16" max="16" width="17.85546875" style="449" customWidth="1"/>
    <col min="17" max="17" width="19.85546875" style="449" hidden="1" customWidth="1"/>
    <col min="18" max="18" width="20.28515625" style="449" customWidth="1"/>
    <col min="19" max="19" width="18" style="449" hidden="1" customWidth="1"/>
    <col min="20" max="20" width="15.5703125" style="449" hidden="1" customWidth="1"/>
    <col min="21" max="21" width="18.5703125" style="449" hidden="1" customWidth="1"/>
    <col min="22" max="22" width="18" style="449" hidden="1" customWidth="1"/>
    <col min="23" max="23" width="17.5703125" style="449" hidden="1" customWidth="1"/>
    <col min="24" max="24" width="18.5703125" style="449" hidden="1" customWidth="1"/>
    <col min="25" max="25" width="18.28515625" style="449" hidden="1" customWidth="1"/>
    <col min="26" max="26" width="21" style="449" hidden="1" customWidth="1"/>
    <col min="27" max="27" width="20.42578125" style="449" hidden="1" customWidth="1"/>
    <col min="28" max="28" width="18.42578125" style="449" hidden="1" customWidth="1"/>
    <col min="29" max="29" width="17.28515625" style="449" hidden="1" customWidth="1"/>
    <col min="30" max="30" width="19.28515625" style="449" hidden="1" customWidth="1"/>
    <col min="31" max="31" width="19.28515625" style="449" customWidth="1"/>
    <col min="32" max="32" width="17.28515625" style="449" customWidth="1"/>
    <col min="33" max="33" width="19.28515625" style="449" hidden="1" customWidth="1"/>
    <col min="34" max="34" width="19.28515625" style="449" customWidth="1"/>
    <col min="35" max="16384" width="9.140625" style="392"/>
  </cols>
  <sheetData>
    <row r="1" spans="1:34" ht="16.5" customHeight="1" x14ac:dyDescent="0.2">
      <c r="A1" s="537" t="s">
        <v>753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537"/>
      <c r="S1" s="537"/>
      <c r="T1" s="537"/>
      <c r="U1" s="537"/>
      <c r="V1" s="537"/>
      <c r="W1" s="537"/>
      <c r="X1" s="537"/>
      <c r="Y1" s="537"/>
      <c r="Z1" s="537"/>
      <c r="AA1" s="537"/>
      <c r="AB1" s="537"/>
      <c r="AC1" s="537"/>
      <c r="AD1" s="537"/>
      <c r="AE1" s="537"/>
      <c r="AF1" s="537"/>
      <c r="AG1" s="537"/>
      <c r="AH1" s="537"/>
    </row>
    <row r="2" spans="1:34" ht="23.25" customHeight="1" x14ac:dyDescent="0.2">
      <c r="A2" s="537" t="s">
        <v>947</v>
      </c>
      <c r="B2" s="537"/>
      <c r="C2" s="537"/>
      <c r="D2" s="537"/>
      <c r="E2" s="537"/>
      <c r="F2" s="537"/>
      <c r="G2" s="537"/>
      <c r="H2" s="537"/>
      <c r="I2" s="537"/>
      <c r="J2" s="537"/>
      <c r="K2" s="537"/>
      <c r="L2" s="537"/>
      <c r="M2" s="537"/>
      <c r="N2" s="537"/>
      <c r="O2" s="537"/>
      <c r="P2" s="537"/>
      <c r="Q2" s="537"/>
      <c r="R2" s="537"/>
      <c r="S2" s="537"/>
      <c r="T2" s="537"/>
      <c r="U2" s="537"/>
      <c r="V2" s="537"/>
      <c r="W2" s="537"/>
      <c r="X2" s="537"/>
      <c r="Y2" s="537"/>
      <c r="Z2" s="537"/>
      <c r="AA2" s="537"/>
      <c r="AB2" s="537"/>
      <c r="AC2" s="537"/>
      <c r="AD2" s="537"/>
      <c r="AE2" s="537"/>
      <c r="AF2" s="537"/>
      <c r="AG2" s="537"/>
      <c r="AH2" s="537"/>
    </row>
    <row r="3" spans="1:34" ht="21" customHeight="1" x14ac:dyDescent="0.2">
      <c r="A3" s="537" t="s">
        <v>817</v>
      </c>
      <c r="B3" s="537"/>
      <c r="C3" s="537"/>
      <c r="D3" s="537"/>
      <c r="E3" s="537"/>
      <c r="F3" s="537"/>
      <c r="G3" s="537"/>
      <c r="H3" s="537"/>
      <c r="I3" s="537"/>
      <c r="J3" s="537"/>
      <c r="K3" s="537"/>
      <c r="L3" s="537"/>
      <c r="M3" s="537"/>
      <c r="N3" s="537"/>
      <c r="O3" s="537"/>
      <c r="P3" s="537"/>
      <c r="Q3" s="537"/>
      <c r="R3" s="537"/>
      <c r="S3" s="537"/>
      <c r="T3" s="537"/>
      <c r="U3" s="537"/>
      <c r="V3" s="537"/>
      <c r="W3" s="537"/>
      <c r="X3" s="537"/>
      <c r="Y3" s="537"/>
      <c r="Z3" s="537"/>
      <c r="AA3" s="537"/>
      <c r="AB3" s="537"/>
      <c r="AC3" s="537"/>
      <c r="AD3" s="537"/>
      <c r="AE3" s="537"/>
      <c r="AF3" s="537"/>
      <c r="AG3" s="537"/>
      <c r="AH3" s="537"/>
    </row>
    <row r="4" spans="1:34" ht="21" customHeight="1" x14ac:dyDescent="0.2">
      <c r="A4" s="537" t="s">
        <v>879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537"/>
      <c r="W4" s="537"/>
      <c r="X4" s="537"/>
      <c r="Y4" s="537"/>
      <c r="Z4" s="537"/>
      <c r="AA4" s="537"/>
      <c r="AB4" s="537"/>
      <c r="AC4" s="537"/>
      <c r="AD4" s="537"/>
      <c r="AE4" s="537"/>
      <c r="AF4" s="537"/>
      <c r="AG4" s="537"/>
      <c r="AH4" s="537"/>
    </row>
    <row r="5" spans="1:34" s="391" customFormat="1" ht="16.5" customHeight="1" x14ac:dyDescent="0.2">
      <c r="A5" s="437"/>
      <c r="B5" s="395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</row>
    <row r="6" spans="1:34" s="424" customFormat="1" ht="25.5" customHeight="1" x14ac:dyDescent="0.2">
      <c r="A6" s="531" t="s">
        <v>849</v>
      </c>
      <c r="B6" s="534" t="s">
        <v>848</v>
      </c>
      <c r="C6" s="548" t="s">
        <v>896</v>
      </c>
      <c r="D6" s="548"/>
      <c r="E6" s="548"/>
      <c r="F6" s="548"/>
      <c r="G6" s="548"/>
      <c r="H6" s="548"/>
      <c r="I6" s="548"/>
      <c r="J6" s="548"/>
      <c r="K6" s="548"/>
      <c r="L6" s="548"/>
      <c r="M6" s="548"/>
      <c r="N6" s="548"/>
      <c r="O6" s="548"/>
      <c r="P6" s="548"/>
      <c r="Q6" s="548"/>
      <c r="R6" s="548"/>
      <c r="S6" s="548"/>
      <c r="T6" s="548"/>
      <c r="U6" s="548"/>
      <c r="V6" s="548"/>
      <c r="W6" s="548"/>
      <c r="X6" s="548"/>
      <c r="Y6" s="548"/>
      <c r="Z6" s="548"/>
      <c r="AA6" s="548"/>
      <c r="AB6" s="548"/>
      <c r="AC6" s="548"/>
      <c r="AD6" s="548"/>
      <c r="AE6" s="548"/>
      <c r="AF6" s="548"/>
      <c r="AG6" s="548"/>
      <c r="AH6" s="548"/>
    </row>
    <row r="7" spans="1:34" s="424" customFormat="1" ht="27" customHeight="1" x14ac:dyDescent="0.2">
      <c r="A7" s="532"/>
      <c r="B7" s="535"/>
      <c r="C7" s="545" t="s">
        <v>850</v>
      </c>
      <c r="D7" s="546"/>
      <c r="E7" s="546"/>
      <c r="F7" s="546"/>
      <c r="G7" s="546"/>
      <c r="H7" s="546"/>
      <c r="I7" s="546"/>
      <c r="J7" s="546"/>
      <c r="K7" s="546"/>
      <c r="L7" s="546"/>
      <c r="M7" s="546"/>
      <c r="N7" s="546"/>
      <c r="O7" s="546"/>
      <c r="P7" s="546"/>
      <c r="Q7" s="546"/>
      <c r="R7" s="547"/>
      <c r="S7" s="548" t="s">
        <v>851</v>
      </c>
      <c r="T7" s="548"/>
      <c r="U7" s="548"/>
      <c r="V7" s="548"/>
      <c r="W7" s="548"/>
      <c r="X7" s="548"/>
      <c r="Y7" s="548"/>
      <c r="Z7" s="548"/>
      <c r="AA7" s="548"/>
      <c r="AB7" s="548"/>
      <c r="AC7" s="548"/>
      <c r="AD7" s="548"/>
      <c r="AE7" s="548"/>
      <c r="AF7" s="548"/>
      <c r="AG7" s="548"/>
      <c r="AH7" s="548"/>
    </row>
    <row r="8" spans="1:34" s="424" customFormat="1" ht="137.25" customHeight="1" x14ac:dyDescent="0.2">
      <c r="A8" s="533"/>
      <c r="B8" s="536"/>
      <c r="C8" s="467" t="s">
        <v>856</v>
      </c>
      <c r="D8" s="477" t="s">
        <v>883</v>
      </c>
      <c r="E8" s="468" t="s">
        <v>884</v>
      </c>
      <c r="F8" s="487" t="s">
        <v>897</v>
      </c>
      <c r="G8" s="477" t="s">
        <v>906</v>
      </c>
      <c r="H8" s="488" t="s">
        <v>904</v>
      </c>
      <c r="I8" s="492" t="s">
        <v>914</v>
      </c>
      <c r="J8" s="504" t="s">
        <v>911</v>
      </c>
      <c r="K8" s="504" t="s">
        <v>909</v>
      </c>
      <c r="L8" s="504" t="s">
        <v>936</v>
      </c>
      <c r="M8" s="489" t="s">
        <v>938</v>
      </c>
      <c r="N8" s="489" t="s">
        <v>937</v>
      </c>
      <c r="O8" s="513" t="s">
        <v>946</v>
      </c>
      <c r="P8" s="489" t="s">
        <v>944</v>
      </c>
      <c r="Q8" s="513" t="s">
        <v>945</v>
      </c>
      <c r="R8" s="515" t="s">
        <v>954</v>
      </c>
      <c r="S8" s="487" t="s">
        <v>856</v>
      </c>
      <c r="T8" s="487" t="s">
        <v>883</v>
      </c>
      <c r="U8" s="487" t="s">
        <v>884</v>
      </c>
      <c r="V8" s="487" t="s">
        <v>897</v>
      </c>
      <c r="W8" s="504" t="s">
        <v>907</v>
      </c>
      <c r="X8" s="504" t="s">
        <v>904</v>
      </c>
      <c r="Y8" s="504" t="s">
        <v>915</v>
      </c>
      <c r="Z8" s="504" t="s">
        <v>911</v>
      </c>
      <c r="AA8" s="504" t="s">
        <v>909</v>
      </c>
      <c r="AB8" s="504" t="s">
        <v>936</v>
      </c>
      <c r="AC8" s="489" t="s">
        <v>938</v>
      </c>
      <c r="AD8" s="489" t="s">
        <v>937</v>
      </c>
      <c r="AE8" s="513" t="s">
        <v>946</v>
      </c>
      <c r="AF8" s="489" t="s">
        <v>944</v>
      </c>
      <c r="AG8" s="515" t="s">
        <v>945</v>
      </c>
      <c r="AH8" s="515" t="s">
        <v>954</v>
      </c>
    </row>
    <row r="9" spans="1:34" s="424" customFormat="1" ht="21.75" customHeight="1" x14ac:dyDescent="0.2">
      <c r="A9" s="466" t="s">
        <v>754</v>
      </c>
      <c r="B9" s="466" t="s">
        <v>755</v>
      </c>
      <c r="C9" s="469">
        <v>3</v>
      </c>
      <c r="D9" s="480">
        <v>4</v>
      </c>
      <c r="E9" s="469">
        <v>5</v>
      </c>
      <c r="F9" s="469">
        <v>6</v>
      </c>
      <c r="G9" s="480">
        <v>7</v>
      </c>
      <c r="H9" s="480">
        <v>8</v>
      </c>
      <c r="I9" s="469">
        <v>4</v>
      </c>
      <c r="J9" s="469">
        <v>5</v>
      </c>
      <c r="K9" s="469">
        <v>6</v>
      </c>
      <c r="L9" s="469">
        <v>3</v>
      </c>
      <c r="M9" s="480">
        <v>4</v>
      </c>
      <c r="N9" s="480">
        <v>5</v>
      </c>
      <c r="O9" s="469">
        <v>3</v>
      </c>
      <c r="P9" s="480">
        <v>4</v>
      </c>
      <c r="Q9" s="469">
        <v>5</v>
      </c>
      <c r="R9" s="469" t="s">
        <v>955</v>
      </c>
      <c r="S9" s="469">
        <v>7</v>
      </c>
      <c r="T9" s="469">
        <v>8</v>
      </c>
      <c r="U9" s="469">
        <v>9</v>
      </c>
      <c r="V9" s="469">
        <v>10</v>
      </c>
      <c r="W9" s="469">
        <v>11</v>
      </c>
      <c r="X9" s="469">
        <v>12</v>
      </c>
      <c r="Y9" s="469">
        <v>8</v>
      </c>
      <c r="Z9" s="469">
        <v>9</v>
      </c>
      <c r="AA9" s="469">
        <v>10</v>
      </c>
      <c r="AB9" s="469">
        <v>7</v>
      </c>
      <c r="AC9" s="480">
        <v>8</v>
      </c>
      <c r="AD9" s="480">
        <v>9</v>
      </c>
      <c r="AE9" s="469">
        <v>6</v>
      </c>
      <c r="AF9" s="480">
        <v>7</v>
      </c>
      <c r="AG9" s="469">
        <v>9</v>
      </c>
      <c r="AH9" s="469" t="s">
        <v>956</v>
      </c>
    </row>
    <row r="10" spans="1:34" s="394" customFormat="1" ht="39" customHeight="1" x14ac:dyDescent="0.2">
      <c r="A10" s="425" t="s">
        <v>687</v>
      </c>
      <c r="B10" s="400" t="s">
        <v>700</v>
      </c>
      <c r="C10" s="401">
        <f>C11+C21</f>
        <v>41894500</v>
      </c>
      <c r="D10" s="401">
        <f t="shared" ref="D10:E10" si="0">D11+D21</f>
        <v>0</v>
      </c>
      <c r="E10" s="401">
        <f t="shared" si="0"/>
        <v>0</v>
      </c>
      <c r="F10" s="401">
        <f>C10+D10+E10</f>
        <v>41894500</v>
      </c>
      <c r="G10" s="472">
        <f t="shared" ref="G10:H10" si="1">G11+G21</f>
        <v>-20000000</v>
      </c>
      <c r="H10" s="401">
        <f t="shared" si="1"/>
        <v>0</v>
      </c>
      <c r="I10" s="401">
        <f>E10+F10+G10</f>
        <v>21894500</v>
      </c>
      <c r="J10" s="401">
        <f t="shared" ref="J10:K10" si="2">J11+J21</f>
        <v>15362487</v>
      </c>
      <c r="K10" s="401">
        <f t="shared" si="2"/>
        <v>0</v>
      </c>
      <c r="L10" s="401">
        <f>I10+J10+K10</f>
        <v>37256987</v>
      </c>
      <c r="M10" s="401">
        <f t="shared" ref="M10:N10" si="3">M11+M21</f>
        <v>0</v>
      </c>
      <c r="N10" s="401">
        <f t="shared" si="3"/>
        <v>0</v>
      </c>
      <c r="O10" s="401">
        <f>L10+M10+N10</f>
        <v>37256987</v>
      </c>
      <c r="P10" s="401">
        <f t="shared" ref="P10:Q10" si="4">P11+P21</f>
        <v>0</v>
      </c>
      <c r="Q10" s="401">
        <f t="shared" si="4"/>
        <v>0</v>
      </c>
      <c r="R10" s="401">
        <f>O10+P10+Q10</f>
        <v>37256987</v>
      </c>
      <c r="S10" s="401">
        <f>S11+S21</f>
        <v>40304775</v>
      </c>
      <c r="T10" s="401">
        <f t="shared" ref="T10:V10" si="5">T11+T21</f>
        <v>0</v>
      </c>
      <c r="U10" s="401">
        <f t="shared" si="5"/>
        <v>0</v>
      </c>
      <c r="V10" s="401">
        <f t="shared" si="5"/>
        <v>40304775</v>
      </c>
      <c r="W10" s="401">
        <f t="shared" ref="W10:X10" si="6">W11+W21</f>
        <v>0</v>
      </c>
      <c r="X10" s="401">
        <f t="shared" si="6"/>
        <v>0</v>
      </c>
      <c r="Y10" s="401">
        <f>V10+W10</f>
        <v>40304775</v>
      </c>
      <c r="Z10" s="401">
        <f t="shared" ref="Z10:AA10" si="7">Z11+Z21</f>
        <v>0</v>
      </c>
      <c r="AA10" s="401">
        <f t="shared" si="7"/>
        <v>0</v>
      </c>
      <c r="AB10" s="401">
        <f>Y10+Z10</f>
        <v>40304775</v>
      </c>
      <c r="AC10" s="401">
        <f t="shared" ref="AC10:AD10" si="8">AC11+AC21</f>
        <v>0</v>
      </c>
      <c r="AD10" s="401">
        <f t="shared" si="8"/>
        <v>0</v>
      </c>
      <c r="AE10" s="401">
        <f>AB10+AC10</f>
        <v>40304775</v>
      </c>
      <c r="AF10" s="401">
        <f t="shared" ref="AF10:AG10" si="9">AF11+AF21</f>
        <v>0</v>
      </c>
      <c r="AG10" s="401">
        <f t="shared" si="9"/>
        <v>0</v>
      </c>
      <c r="AH10" s="401">
        <f>AE10+AF10</f>
        <v>40304775</v>
      </c>
    </row>
    <row r="11" spans="1:34" s="389" customFormat="1" ht="45" customHeight="1" x14ac:dyDescent="0.2">
      <c r="A11" s="426" t="s">
        <v>701</v>
      </c>
      <c r="B11" s="402" t="s">
        <v>878</v>
      </c>
      <c r="C11" s="438">
        <f t="shared" ref="C11:S11" si="10">C12</f>
        <v>0</v>
      </c>
      <c r="D11" s="438">
        <f t="shared" si="10"/>
        <v>0</v>
      </c>
      <c r="E11" s="438">
        <f t="shared" si="10"/>
        <v>0</v>
      </c>
      <c r="F11" s="282">
        <f t="shared" ref="F11:F76" si="11">C11+D11+E11</f>
        <v>0</v>
      </c>
      <c r="G11" s="438">
        <f t="shared" si="10"/>
        <v>0</v>
      </c>
      <c r="H11" s="438">
        <f t="shared" si="10"/>
        <v>0</v>
      </c>
      <c r="I11" s="282">
        <f>E11+F11+G11</f>
        <v>0</v>
      </c>
      <c r="J11" s="438">
        <f t="shared" si="10"/>
        <v>15362487</v>
      </c>
      <c r="K11" s="438">
        <f t="shared" si="10"/>
        <v>0</v>
      </c>
      <c r="L11" s="282">
        <f t="shared" ref="L11:L74" si="12">I11+J11+K11</f>
        <v>15362487</v>
      </c>
      <c r="M11" s="438">
        <f t="shared" si="10"/>
        <v>0</v>
      </c>
      <c r="N11" s="438">
        <f t="shared" si="10"/>
        <v>0</v>
      </c>
      <c r="O11" s="282">
        <f t="shared" ref="O11:O74" si="13">L11+M11+N11</f>
        <v>15362487</v>
      </c>
      <c r="P11" s="438">
        <f t="shared" si="10"/>
        <v>0</v>
      </c>
      <c r="Q11" s="438">
        <f t="shared" si="10"/>
        <v>0</v>
      </c>
      <c r="R11" s="507">
        <f t="shared" ref="R11:R74" si="14">O11+P11+Q11</f>
        <v>15362487</v>
      </c>
      <c r="S11" s="438">
        <f t="shared" si="10"/>
        <v>0</v>
      </c>
      <c r="T11" s="438">
        <f t="shared" ref="T11:AG11" si="15">T12</f>
        <v>0</v>
      </c>
      <c r="U11" s="438">
        <f t="shared" si="15"/>
        <v>0</v>
      </c>
      <c r="V11" s="438">
        <f t="shared" si="15"/>
        <v>0</v>
      </c>
      <c r="W11" s="438">
        <f t="shared" si="15"/>
        <v>0</v>
      </c>
      <c r="X11" s="438">
        <f t="shared" si="15"/>
        <v>0</v>
      </c>
      <c r="Y11" s="401">
        <f t="shared" ref="Y11:Y74" si="16">V11+W11</f>
        <v>0</v>
      </c>
      <c r="Z11" s="438">
        <f t="shared" si="15"/>
        <v>0</v>
      </c>
      <c r="AA11" s="438">
        <f t="shared" si="15"/>
        <v>0</v>
      </c>
      <c r="AB11" s="401">
        <f t="shared" ref="AB11:AB74" si="17">Y11+Z11</f>
        <v>0</v>
      </c>
      <c r="AC11" s="438">
        <f t="shared" si="15"/>
        <v>0</v>
      </c>
      <c r="AD11" s="438">
        <f t="shared" si="15"/>
        <v>0</v>
      </c>
      <c r="AE11" s="401">
        <f t="shared" ref="AE11:AE74" si="18">AB11+AC11</f>
        <v>0</v>
      </c>
      <c r="AF11" s="438">
        <f t="shared" si="15"/>
        <v>0</v>
      </c>
      <c r="AG11" s="438">
        <f t="shared" si="15"/>
        <v>0</v>
      </c>
      <c r="AH11" s="401">
        <f t="shared" ref="AH11:AH74" si="19">AE11+AF11</f>
        <v>0</v>
      </c>
    </row>
    <row r="12" spans="1:34" s="389" customFormat="1" ht="24.75" customHeight="1" x14ac:dyDescent="0.2">
      <c r="A12" s="426"/>
      <c r="B12" s="402" t="s">
        <v>752</v>
      </c>
      <c r="C12" s="438">
        <f t="shared" ref="C12:S12" si="20">C15+C18</f>
        <v>0</v>
      </c>
      <c r="D12" s="438">
        <f t="shared" ref="D12:E12" si="21">D15+D18</f>
        <v>0</v>
      </c>
      <c r="E12" s="438">
        <f t="shared" si="21"/>
        <v>0</v>
      </c>
      <c r="F12" s="282">
        <f t="shared" si="11"/>
        <v>0</v>
      </c>
      <c r="G12" s="478">
        <f t="shared" ref="G12:H12" si="22">G15+G18</f>
        <v>0</v>
      </c>
      <c r="H12" s="438">
        <f t="shared" si="22"/>
        <v>0</v>
      </c>
      <c r="I12" s="282">
        <f>E12+F12+G12</f>
        <v>0</v>
      </c>
      <c r="J12" s="438">
        <f t="shared" ref="J12:K12" si="23">J15+J18</f>
        <v>15362487</v>
      </c>
      <c r="K12" s="438">
        <f t="shared" si="23"/>
        <v>0</v>
      </c>
      <c r="L12" s="282">
        <f t="shared" si="12"/>
        <v>15362487</v>
      </c>
      <c r="M12" s="438">
        <f t="shared" ref="M12:N12" si="24">M15+M18</f>
        <v>0</v>
      </c>
      <c r="N12" s="438">
        <f t="shared" si="24"/>
        <v>0</v>
      </c>
      <c r="O12" s="282">
        <f t="shared" si="13"/>
        <v>15362487</v>
      </c>
      <c r="P12" s="438">
        <f t="shared" ref="P12:Q12" si="25">P15+P18</f>
        <v>0</v>
      </c>
      <c r="Q12" s="438">
        <f t="shared" si="25"/>
        <v>0</v>
      </c>
      <c r="R12" s="507">
        <f t="shared" si="14"/>
        <v>15362487</v>
      </c>
      <c r="S12" s="438">
        <f t="shared" si="20"/>
        <v>0</v>
      </c>
      <c r="T12" s="438">
        <f t="shared" ref="T12:V12" si="26">T15+T18</f>
        <v>0</v>
      </c>
      <c r="U12" s="438">
        <f t="shared" si="26"/>
        <v>0</v>
      </c>
      <c r="V12" s="438">
        <f t="shared" si="26"/>
        <v>0</v>
      </c>
      <c r="W12" s="438">
        <f t="shared" ref="W12:X12" si="27">W15+W18</f>
        <v>0</v>
      </c>
      <c r="X12" s="438">
        <f t="shared" si="27"/>
        <v>0</v>
      </c>
      <c r="Y12" s="507">
        <f t="shared" si="16"/>
        <v>0</v>
      </c>
      <c r="Z12" s="438">
        <f t="shared" ref="Z12:AA12" si="28">Z15+Z18</f>
        <v>0</v>
      </c>
      <c r="AA12" s="438">
        <f t="shared" si="28"/>
        <v>0</v>
      </c>
      <c r="AB12" s="507">
        <f t="shared" si="17"/>
        <v>0</v>
      </c>
      <c r="AC12" s="438">
        <f t="shared" ref="AC12:AD12" si="29">AC15+AC18</f>
        <v>0</v>
      </c>
      <c r="AD12" s="438">
        <f t="shared" si="29"/>
        <v>0</v>
      </c>
      <c r="AE12" s="507">
        <f t="shared" si="18"/>
        <v>0</v>
      </c>
      <c r="AF12" s="438">
        <f t="shared" ref="AF12:AG12" si="30">AF15+AF18</f>
        <v>0</v>
      </c>
      <c r="AG12" s="438">
        <f t="shared" si="30"/>
        <v>0</v>
      </c>
      <c r="AH12" s="507">
        <f t="shared" si="19"/>
        <v>0</v>
      </c>
    </row>
    <row r="13" spans="1:34" s="389" customFormat="1" ht="42.75" hidden="1" customHeight="1" x14ac:dyDescent="0.2">
      <c r="A13" s="426"/>
      <c r="B13" s="403" t="s">
        <v>888</v>
      </c>
      <c r="C13" s="438"/>
      <c r="D13" s="438"/>
      <c r="E13" s="438"/>
      <c r="F13" s="282"/>
      <c r="G13" s="478"/>
      <c r="H13" s="438"/>
      <c r="I13" s="282"/>
      <c r="J13" s="438"/>
      <c r="K13" s="438"/>
      <c r="L13" s="282">
        <f t="shared" si="12"/>
        <v>0</v>
      </c>
      <c r="M13" s="438"/>
      <c r="N13" s="438"/>
      <c r="O13" s="282">
        <f t="shared" si="13"/>
        <v>0</v>
      </c>
      <c r="P13" s="438"/>
      <c r="Q13" s="438"/>
      <c r="R13" s="507">
        <f t="shared" si="14"/>
        <v>0</v>
      </c>
      <c r="S13" s="438"/>
      <c r="T13" s="438"/>
      <c r="U13" s="438"/>
      <c r="V13" s="438"/>
      <c r="W13" s="438"/>
      <c r="X13" s="438"/>
      <c r="Y13" s="401">
        <f t="shared" si="16"/>
        <v>0</v>
      </c>
      <c r="Z13" s="438"/>
      <c r="AA13" s="438"/>
      <c r="AB13" s="401">
        <f t="shared" si="17"/>
        <v>0</v>
      </c>
      <c r="AC13" s="438"/>
      <c r="AD13" s="438"/>
      <c r="AE13" s="401">
        <f t="shared" si="18"/>
        <v>0</v>
      </c>
      <c r="AF13" s="438"/>
      <c r="AG13" s="438"/>
      <c r="AH13" s="401">
        <f t="shared" si="19"/>
        <v>0</v>
      </c>
    </row>
    <row r="14" spans="1:34" s="389" customFormat="1" ht="24.75" hidden="1" customHeight="1" x14ac:dyDescent="0.2">
      <c r="A14" s="426"/>
      <c r="B14" s="410" t="s">
        <v>717</v>
      </c>
      <c r="C14" s="438"/>
      <c r="D14" s="438"/>
      <c r="E14" s="438"/>
      <c r="F14" s="282"/>
      <c r="G14" s="478"/>
      <c r="H14" s="438"/>
      <c r="I14" s="282"/>
      <c r="J14" s="438"/>
      <c r="K14" s="438"/>
      <c r="L14" s="282">
        <f t="shared" si="12"/>
        <v>0</v>
      </c>
      <c r="M14" s="438"/>
      <c r="N14" s="438"/>
      <c r="O14" s="282">
        <f t="shared" si="13"/>
        <v>0</v>
      </c>
      <c r="P14" s="438"/>
      <c r="Q14" s="438"/>
      <c r="R14" s="507">
        <f t="shared" si="14"/>
        <v>0</v>
      </c>
      <c r="S14" s="438"/>
      <c r="T14" s="438"/>
      <c r="U14" s="438"/>
      <c r="V14" s="438"/>
      <c r="W14" s="438"/>
      <c r="X14" s="438"/>
      <c r="Y14" s="401">
        <f t="shared" si="16"/>
        <v>0</v>
      </c>
      <c r="Z14" s="438"/>
      <c r="AA14" s="438"/>
      <c r="AB14" s="401">
        <f t="shared" si="17"/>
        <v>0</v>
      </c>
      <c r="AC14" s="438"/>
      <c r="AD14" s="438"/>
      <c r="AE14" s="401">
        <f t="shared" si="18"/>
        <v>0</v>
      </c>
      <c r="AF14" s="438"/>
      <c r="AG14" s="438"/>
      <c r="AH14" s="401">
        <f t="shared" si="19"/>
        <v>0</v>
      </c>
    </row>
    <row r="15" spans="1:34" s="389" customFormat="1" ht="43.5" customHeight="1" x14ac:dyDescent="0.2">
      <c r="A15" s="396"/>
      <c r="B15" s="403" t="s">
        <v>756</v>
      </c>
      <c r="C15" s="281">
        <f t="shared" ref="C15:S15" si="31">C16+C17</f>
        <v>0</v>
      </c>
      <c r="D15" s="281">
        <f t="shared" ref="D15:E15" si="32">D16+D17</f>
        <v>0</v>
      </c>
      <c r="E15" s="281">
        <f t="shared" si="32"/>
        <v>0</v>
      </c>
      <c r="F15" s="281">
        <f t="shared" si="11"/>
        <v>0</v>
      </c>
      <c r="G15" s="471">
        <f t="shared" ref="G15:H15" si="33">G16+G17</f>
        <v>0</v>
      </c>
      <c r="H15" s="281">
        <f t="shared" si="33"/>
        <v>0</v>
      </c>
      <c r="I15" s="281">
        <f t="shared" ref="I15:I46" si="34">E15+F15+G15</f>
        <v>0</v>
      </c>
      <c r="J15" s="281">
        <f t="shared" ref="J15:K15" si="35">J16+J17</f>
        <v>15362487</v>
      </c>
      <c r="K15" s="281">
        <f t="shared" si="35"/>
        <v>0</v>
      </c>
      <c r="L15" s="281">
        <f t="shared" si="12"/>
        <v>15362487</v>
      </c>
      <c r="M15" s="281">
        <f t="shared" ref="M15:N15" si="36">M16+M17</f>
        <v>0</v>
      </c>
      <c r="N15" s="281">
        <f t="shared" si="36"/>
        <v>0</v>
      </c>
      <c r="O15" s="281">
        <f t="shared" si="13"/>
        <v>15362487</v>
      </c>
      <c r="P15" s="506">
        <f t="shared" ref="P15:Q15" si="37">P16+P17</f>
        <v>0</v>
      </c>
      <c r="Q15" s="506">
        <f t="shared" si="37"/>
        <v>0</v>
      </c>
      <c r="R15" s="506">
        <f t="shared" si="14"/>
        <v>15362487</v>
      </c>
      <c r="S15" s="506">
        <f t="shared" si="31"/>
        <v>0</v>
      </c>
      <c r="T15" s="506">
        <f t="shared" ref="T15:V15" si="38">T16+T17</f>
        <v>0</v>
      </c>
      <c r="U15" s="506">
        <f t="shared" si="38"/>
        <v>0</v>
      </c>
      <c r="V15" s="506">
        <f t="shared" si="38"/>
        <v>0</v>
      </c>
      <c r="W15" s="506">
        <f t="shared" ref="W15:X15" si="39">W16+W17</f>
        <v>0</v>
      </c>
      <c r="X15" s="506">
        <f t="shared" si="39"/>
        <v>0</v>
      </c>
      <c r="Y15" s="411">
        <f t="shared" si="16"/>
        <v>0</v>
      </c>
      <c r="Z15" s="506">
        <f t="shared" ref="Z15:AA15" si="40">Z16+Z17</f>
        <v>0</v>
      </c>
      <c r="AA15" s="506">
        <f t="shared" si="40"/>
        <v>0</v>
      </c>
      <c r="AB15" s="411">
        <f t="shared" si="17"/>
        <v>0</v>
      </c>
      <c r="AC15" s="506">
        <f t="shared" ref="AC15:AD15" si="41">AC16+AC17</f>
        <v>0</v>
      </c>
      <c r="AD15" s="506">
        <f t="shared" si="41"/>
        <v>0</v>
      </c>
      <c r="AE15" s="411">
        <f t="shared" si="18"/>
        <v>0</v>
      </c>
      <c r="AF15" s="506">
        <f t="shared" ref="AF15:AG15" si="42">AF16+AF17</f>
        <v>0</v>
      </c>
      <c r="AG15" s="506">
        <f t="shared" si="42"/>
        <v>0</v>
      </c>
      <c r="AH15" s="411">
        <f t="shared" si="19"/>
        <v>0</v>
      </c>
    </row>
    <row r="16" spans="1:34" s="394" customFormat="1" ht="24" customHeight="1" x14ac:dyDescent="0.2">
      <c r="A16" s="427"/>
      <c r="B16" s="410" t="s">
        <v>717</v>
      </c>
      <c r="C16" s="445">
        <v>0</v>
      </c>
      <c r="D16" s="445"/>
      <c r="E16" s="445"/>
      <c r="F16" s="411">
        <f t="shared" si="11"/>
        <v>0</v>
      </c>
      <c r="G16" s="483"/>
      <c r="H16" s="411"/>
      <c r="I16" s="411">
        <f t="shared" si="34"/>
        <v>0</v>
      </c>
      <c r="J16" s="445">
        <v>15362487</v>
      </c>
      <c r="K16" s="411"/>
      <c r="L16" s="411">
        <f t="shared" si="12"/>
        <v>15362487</v>
      </c>
      <c r="M16" s="445"/>
      <c r="N16" s="411"/>
      <c r="O16" s="411">
        <f t="shared" si="13"/>
        <v>15362487</v>
      </c>
      <c r="P16" s="445"/>
      <c r="Q16" s="411"/>
      <c r="R16" s="411">
        <f t="shared" si="14"/>
        <v>15362487</v>
      </c>
      <c r="S16" s="411">
        <v>0</v>
      </c>
      <c r="T16" s="411"/>
      <c r="U16" s="411"/>
      <c r="V16" s="411">
        <v>0</v>
      </c>
      <c r="W16" s="411"/>
      <c r="X16" s="411"/>
      <c r="Y16" s="411">
        <f t="shared" si="16"/>
        <v>0</v>
      </c>
      <c r="Z16" s="411"/>
      <c r="AA16" s="411"/>
      <c r="AB16" s="411">
        <f t="shared" si="17"/>
        <v>0</v>
      </c>
      <c r="AC16" s="411"/>
      <c r="AD16" s="411"/>
      <c r="AE16" s="411">
        <f t="shared" si="18"/>
        <v>0</v>
      </c>
      <c r="AF16" s="411"/>
      <c r="AG16" s="411"/>
      <c r="AH16" s="411">
        <f t="shared" si="19"/>
        <v>0</v>
      </c>
    </row>
    <row r="17" spans="1:34" s="394" customFormat="1" ht="24" hidden="1" customHeight="1" x14ac:dyDescent="0.2">
      <c r="A17" s="427"/>
      <c r="B17" s="410" t="s">
        <v>718</v>
      </c>
      <c r="C17" s="445">
        <v>0</v>
      </c>
      <c r="D17" s="445">
        <v>0</v>
      </c>
      <c r="E17" s="445">
        <v>0</v>
      </c>
      <c r="F17" s="411">
        <f t="shared" si="11"/>
        <v>0</v>
      </c>
      <c r="G17" s="483">
        <v>0</v>
      </c>
      <c r="H17" s="411">
        <v>0</v>
      </c>
      <c r="I17" s="411">
        <f t="shared" si="34"/>
        <v>0</v>
      </c>
      <c r="J17" s="445">
        <v>0</v>
      </c>
      <c r="K17" s="411">
        <v>0</v>
      </c>
      <c r="L17" s="282">
        <f t="shared" si="12"/>
        <v>0</v>
      </c>
      <c r="M17" s="445">
        <v>0</v>
      </c>
      <c r="N17" s="411">
        <v>0</v>
      </c>
      <c r="O17" s="282">
        <f t="shared" si="13"/>
        <v>0</v>
      </c>
      <c r="P17" s="445">
        <v>0</v>
      </c>
      <c r="Q17" s="411">
        <v>0</v>
      </c>
      <c r="R17" s="507">
        <f t="shared" si="14"/>
        <v>0</v>
      </c>
      <c r="S17" s="411">
        <v>0</v>
      </c>
      <c r="T17" s="411">
        <v>0</v>
      </c>
      <c r="U17" s="411">
        <v>0</v>
      </c>
      <c r="V17" s="411">
        <v>0</v>
      </c>
      <c r="W17" s="411">
        <v>0</v>
      </c>
      <c r="X17" s="411">
        <v>0</v>
      </c>
      <c r="Y17" s="411">
        <f t="shared" si="16"/>
        <v>0</v>
      </c>
      <c r="Z17" s="411">
        <v>0</v>
      </c>
      <c r="AA17" s="411">
        <v>0</v>
      </c>
      <c r="AB17" s="411">
        <f t="shared" si="17"/>
        <v>0</v>
      </c>
      <c r="AC17" s="411">
        <v>0</v>
      </c>
      <c r="AD17" s="411">
        <v>0</v>
      </c>
      <c r="AE17" s="411">
        <f t="shared" si="18"/>
        <v>0</v>
      </c>
      <c r="AF17" s="411">
        <v>0</v>
      </c>
      <c r="AG17" s="411">
        <v>0</v>
      </c>
      <c r="AH17" s="411">
        <f t="shared" si="19"/>
        <v>0</v>
      </c>
    </row>
    <row r="18" spans="1:34" s="389" customFormat="1" ht="61.5" hidden="1" customHeight="1" x14ac:dyDescent="0.2">
      <c r="A18" s="426"/>
      <c r="B18" s="403" t="s">
        <v>740</v>
      </c>
      <c r="C18" s="281">
        <f t="shared" ref="C18:S18" si="43">C19+C20</f>
        <v>0</v>
      </c>
      <c r="D18" s="281">
        <f t="shared" ref="D18:E18" si="44">D19+D20</f>
        <v>0</v>
      </c>
      <c r="E18" s="281">
        <f t="shared" si="44"/>
        <v>0</v>
      </c>
      <c r="F18" s="282">
        <f t="shared" si="11"/>
        <v>0</v>
      </c>
      <c r="G18" s="471">
        <f t="shared" ref="G18:H18" si="45">G19+G20</f>
        <v>0</v>
      </c>
      <c r="H18" s="281">
        <f t="shared" si="45"/>
        <v>0</v>
      </c>
      <c r="I18" s="282">
        <f t="shared" si="34"/>
        <v>0</v>
      </c>
      <c r="J18" s="281">
        <f t="shared" ref="J18:K18" si="46">J19+J20</f>
        <v>0</v>
      </c>
      <c r="K18" s="281">
        <f t="shared" si="46"/>
        <v>0</v>
      </c>
      <c r="L18" s="282">
        <f t="shared" si="12"/>
        <v>0</v>
      </c>
      <c r="M18" s="281">
        <f t="shared" ref="M18:N18" si="47">M19+M20</f>
        <v>0</v>
      </c>
      <c r="N18" s="281">
        <f t="shared" si="47"/>
        <v>0</v>
      </c>
      <c r="O18" s="282">
        <f t="shared" si="13"/>
        <v>0</v>
      </c>
      <c r="P18" s="506">
        <f t="shared" ref="P18:Q18" si="48">P19+P20</f>
        <v>0</v>
      </c>
      <c r="Q18" s="506">
        <f t="shared" si="48"/>
        <v>0</v>
      </c>
      <c r="R18" s="507">
        <f t="shared" si="14"/>
        <v>0</v>
      </c>
      <c r="S18" s="506">
        <f t="shared" si="43"/>
        <v>0</v>
      </c>
      <c r="T18" s="506">
        <f t="shared" ref="T18:V18" si="49">T19+T20</f>
        <v>0</v>
      </c>
      <c r="U18" s="506">
        <f t="shared" si="49"/>
        <v>0</v>
      </c>
      <c r="V18" s="506">
        <f t="shared" si="49"/>
        <v>0</v>
      </c>
      <c r="W18" s="506">
        <f t="shared" ref="W18:X18" si="50">W19+W20</f>
        <v>0</v>
      </c>
      <c r="X18" s="506">
        <f t="shared" si="50"/>
        <v>0</v>
      </c>
      <c r="Y18" s="401">
        <f t="shared" si="16"/>
        <v>0</v>
      </c>
      <c r="Z18" s="506">
        <f t="shared" ref="Z18:AA18" si="51">Z19+Z20</f>
        <v>0</v>
      </c>
      <c r="AA18" s="506">
        <f t="shared" si="51"/>
        <v>0</v>
      </c>
      <c r="AB18" s="401">
        <f t="shared" si="17"/>
        <v>0</v>
      </c>
      <c r="AC18" s="506">
        <f t="shared" ref="AC18:AD18" si="52">AC19+AC20</f>
        <v>0</v>
      </c>
      <c r="AD18" s="506">
        <f t="shared" si="52"/>
        <v>0</v>
      </c>
      <c r="AE18" s="401">
        <f t="shared" si="18"/>
        <v>0</v>
      </c>
      <c r="AF18" s="506">
        <f t="shared" ref="AF18:AG18" si="53">AF19+AF20</f>
        <v>0</v>
      </c>
      <c r="AG18" s="506">
        <f t="shared" si="53"/>
        <v>0</v>
      </c>
      <c r="AH18" s="401">
        <f t="shared" si="19"/>
        <v>0</v>
      </c>
    </row>
    <row r="19" spans="1:34" s="394" customFormat="1" ht="24" hidden="1" customHeight="1" x14ac:dyDescent="0.2">
      <c r="A19" s="427"/>
      <c r="B19" s="410" t="s">
        <v>717</v>
      </c>
      <c r="C19" s="445">
        <v>0</v>
      </c>
      <c r="D19" s="445"/>
      <c r="E19" s="445"/>
      <c r="F19" s="282">
        <f t="shared" si="11"/>
        <v>0</v>
      </c>
      <c r="G19" s="483"/>
      <c r="H19" s="411"/>
      <c r="I19" s="282">
        <f t="shared" si="34"/>
        <v>0</v>
      </c>
      <c r="J19" s="445"/>
      <c r="K19" s="411"/>
      <c r="L19" s="282">
        <f t="shared" si="12"/>
        <v>0</v>
      </c>
      <c r="M19" s="445"/>
      <c r="N19" s="411"/>
      <c r="O19" s="282">
        <f t="shared" si="13"/>
        <v>0</v>
      </c>
      <c r="P19" s="445"/>
      <c r="Q19" s="411"/>
      <c r="R19" s="507">
        <f t="shared" si="14"/>
        <v>0</v>
      </c>
      <c r="S19" s="411">
        <v>0</v>
      </c>
      <c r="T19" s="411"/>
      <c r="U19" s="411"/>
      <c r="V19" s="411">
        <v>0</v>
      </c>
      <c r="W19" s="411"/>
      <c r="X19" s="411"/>
      <c r="Y19" s="401">
        <f t="shared" si="16"/>
        <v>0</v>
      </c>
      <c r="Z19" s="411"/>
      <c r="AA19" s="411"/>
      <c r="AB19" s="401">
        <f t="shared" si="17"/>
        <v>0</v>
      </c>
      <c r="AC19" s="411"/>
      <c r="AD19" s="411"/>
      <c r="AE19" s="401">
        <f t="shared" si="18"/>
        <v>0</v>
      </c>
      <c r="AF19" s="411"/>
      <c r="AG19" s="411"/>
      <c r="AH19" s="401">
        <f t="shared" si="19"/>
        <v>0</v>
      </c>
    </row>
    <row r="20" spans="1:34" s="394" customFormat="1" ht="24" hidden="1" customHeight="1" x14ac:dyDescent="0.2">
      <c r="A20" s="427"/>
      <c r="B20" s="410" t="s">
        <v>718</v>
      </c>
      <c r="C20" s="445">
        <v>0</v>
      </c>
      <c r="D20" s="445">
        <v>0</v>
      </c>
      <c r="E20" s="445">
        <v>0</v>
      </c>
      <c r="F20" s="282">
        <f t="shared" si="11"/>
        <v>0</v>
      </c>
      <c r="G20" s="483">
        <v>0</v>
      </c>
      <c r="H20" s="411">
        <v>0</v>
      </c>
      <c r="I20" s="282">
        <f t="shared" si="34"/>
        <v>0</v>
      </c>
      <c r="J20" s="445">
        <v>0</v>
      </c>
      <c r="K20" s="411">
        <v>0</v>
      </c>
      <c r="L20" s="282">
        <f t="shared" si="12"/>
        <v>0</v>
      </c>
      <c r="M20" s="445">
        <v>0</v>
      </c>
      <c r="N20" s="411">
        <v>0</v>
      </c>
      <c r="O20" s="282">
        <f t="shared" si="13"/>
        <v>0</v>
      </c>
      <c r="P20" s="445">
        <v>0</v>
      </c>
      <c r="Q20" s="411">
        <v>0</v>
      </c>
      <c r="R20" s="507">
        <f t="shared" si="14"/>
        <v>0</v>
      </c>
      <c r="S20" s="411">
        <v>0</v>
      </c>
      <c r="T20" s="411">
        <v>0</v>
      </c>
      <c r="U20" s="411">
        <v>0</v>
      </c>
      <c r="V20" s="411">
        <v>0</v>
      </c>
      <c r="W20" s="411">
        <v>0</v>
      </c>
      <c r="X20" s="411">
        <v>0</v>
      </c>
      <c r="Y20" s="401">
        <f t="shared" si="16"/>
        <v>0</v>
      </c>
      <c r="Z20" s="411">
        <v>0</v>
      </c>
      <c r="AA20" s="411">
        <v>0</v>
      </c>
      <c r="AB20" s="401">
        <f t="shared" si="17"/>
        <v>0</v>
      </c>
      <c r="AC20" s="411">
        <v>0</v>
      </c>
      <c r="AD20" s="411">
        <v>0</v>
      </c>
      <c r="AE20" s="401">
        <f t="shared" si="18"/>
        <v>0</v>
      </c>
      <c r="AF20" s="411">
        <v>0</v>
      </c>
      <c r="AG20" s="411">
        <v>0</v>
      </c>
      <c r="AH20" s="401">
        <f t="shared" si="19"/>
        <v>0</v>
      </c>
    </row>
    <row r="21" spans="1:34" s="389" customFormat="1" ht="60.75" customHeight="1" x14ac:dyDescent="0.2">
      <c r="A21" s="426" t="s">
        <v>742</v>
      </c>
      <c r="B21" s="404" t="s">
        <v>877</v>
      </c>
      <c r="C21" s="282">
        <f t="shared" ref="C21:S22" si="54">C22</f>
        <v>41894500</v>
      </c>
      <c r="D21" s="282">
        <f t="shared" si="54"/>
        <v>0</v>
      </c>
      <c r="E21" s="282">
        <f t="shared" si="54"/>
        <v>0</v>
      </c>
      <c r="F21" s="282">
        <f t="shared" si="11"/>
        <v>41894500</v>
      </c>
      <c r="G21" s="473">
        <f t="shared" si="54"/>
        <v>-20000000</v>
      </c>
      <c r="H21" s="282">
        <f t="shared" si="54"/>
        <v>0</v>
      </c>
      <c r="I21" s="282">
        <f t="shared" si="34"/>
        <v>21894500</v>
      </c>
      <c r="J21" s="282">
        <f t="shared" si="54"/>
        <v>0</v>
      </c>
      <c r="K21" s="282">
        <f t="shared" si="54"/>
        <v>0</v>
      </c>
      <c r="L21" s="282">
        <f t="shared" si="12"/>
        <v>21894500</v>
      </c>
      <c r="M21" s="282">
        <f t="shared" si="54"/>
        <v>0</v>
      </c>
      <c r="N21" s="282">
        <f t="shared" si="54"/>
        <v>0</v>
      </c>
      <c r="O21" s="282">
        <f t="shared" si="13"/>
        <v>21894500</v>
      </c>
      <c r="P21" s="507">
        <f t="shared" si="54"/>
        <v>0</v>
      </c>
      <c r="Q21" s="507">
        <f t="shared" si="54"/>
        <v>0</v>
      </c>
      <c r="R21" s="507">
        <f t="shared" si="14"/>
        <v>21894500</v>
      </c>
      <c r="S21" s="507">
        <f t="shared" si="54"/>
        <v>40304775</v>
      </c>
      <c r="T21" s="507">
        <f t="shared" ref="T21:AG22" si="55">T22</f>
        <v>0</v>
      </c>
      <c r="U21" s="507">
        <f t="shared" si="55"/>
        <v>0</v>
      </c>
      <c r="V21" s="507">
        <f t="shared" si="55"/>
        <v>40304775</v>
      </c>
      <c r="W21" s="507">
        <f t="shared" si="55"/>
        <v>0</v>
      </c>
      <c r="X21" s="507">
        <f t="shared" si="55"/>
        <v>0</v>
      </c>
      <c r="Y21" s="401">
        <f t="shared" si="16"/>
        <v>40304775</v>
      </c>
      <c r="Z21" s="507">
        <f t="shared" si="55"/>
        <v>0</v>
      </c>
      <c r="AA21" s="507">
        <f t="shared" si="55"/>
        <v>0</v>
      </c>
      <c r="AB21" s="401">
        <f t="shared" si="17"/>
        <v>40304775</v>
      </c>
      <c r="AC21" s="507">
        <f t="shared" si="55"/>
        <v>0</v>
      </c>
      <c r="AD21" s="507">
        <f t="shared" si="55"/>
        <v>0</v>
      </c>
      <c r="AE21" s="401">
        <f t="shared" si="18"/>
        <v>40304775</v>
      </c>
      <c r="AF21" s="507">
        <f t="shared" si="55"/>
        <v>0</v>
      </c>
      <c r="AG21" s="507">
        <f t="shared" si="55"/>
        <v>0</v>
      </c>
      <c r="AH21" s="401">
        <f t="shared" si="19"/>
        <v>40304775</v>
      </c>
    </row>
    <row r="22" spans="1:34" s="389" customFormat="1" ht="26.25" customHeight="1" x14ac:dyDescent="0.2">
      <c r="A22" s="426"/>
      <c r="B22" s="402" t="s">
        <v>752</v>
      </c>
      <c r="C22" s="282">
        <f t="shared" si="54"/>
        <v>41894500</v>
      </c>
      <c r="D22" s="282">
        <f t="shared" si="54"/>
        <v>0</v>
      </c>
      <c r="E22" s="282">
        <f t="shared" si="54"/>
        <v>0</v>
      </c>
      <c r="F22" s="282">
        <f t="shared" si="11"/>
        <v>41894500</v>
      </c>
      <c r="G22" s="473">
        <f t="shared" si="54"/>
        <v>-20000000</v>
      </c>
      <c r="H22" s="282">
        <f t="shared" si="54"/>
        <v>0</v>
      </c>
      <c r="I22" s="282">
        <f t="shared" si="34"/>
        <v>21894500</v>
      </c>
      <c r="J22" s="282">
        <f t="shared" si="54"/>
        <v>0</v>
      </c>
      <c r="K22" s="282">
        <f t="shared" si="54"/>
        <v>0</v>
      </c>
      <c r="L22" s="282">
        <f t="shared" si="12"/>
        <v>21894500</v>
      </c>
      <c r="M22" s="282">
        <f t="shared" si="54"/>
        <v>0</v>
      </c>
      <c r="N22" s="282">
        <f t="shared" si="54"/>
        <v>0</v>
      </c>
      <c r="O22" s="282">
        <f t="shared" si="13"/>
        <v>21894500</v>
      </c>
      <c r="P22" s="507">
        <f t="shared" si="54"/>
        <v>0</v>
      </c>
      <c r="Q22" s="507">
        <f t="shared" si="54"/>
        <v>0</v>
      </c>
      <c r="R22" s="507">
        <f t="shared" si="14"/>
        <v>21894500</v>
      </c>
      <c r="S22" s="507">
        <f t="shared" si="54"/>
        <v>40304775</v>
      </c>
      <c r="T22" s="507">
        <f t="shared" si="55"/>
        <v>0</v>
      </c>
      <c r="U22" s="507">
        <f t="shared" si="55"/>
        <v>0</v>
      </c>
      <c r="V22" s="507">
        <f t="shared" si="55"/>
        <v>40304775</v>
      </c>
      <c r="W22" s="507">
        <f t="shared" si="55"/>
        <v>0</v>
      </c>
      <c r="X22" s="507">
        <f t="shared" si="55"/>
        <v>0</v>
      </c>
      <c r="Y22" s="507">
        <f t="shared" si="16"/>
        <v>40304775</v>
      </c>
      <c r="Z22" s="507">
        <f t="shared" si="55"/>
        <v>0</v>
      </c>
      <c r="AA22" s="507">
        <f t="shared" si="55"/>
        <v>0</v>
      </c>
      <c r="AB22" s="507">
        <f t="shared" si="17"/>
        <v>40304775</v>
      </c>
      <c r="AC22" s="507">
        <f t="shared" si="55"/>
        <v>0</v>
      </c>
      <c r="AD22" s="507">
        <f t="shared" si="55"/>
        <v>0</v>
      </c>
      <c r="AE22" s="507">
        <f t="shared" si="18"/>
        <v>40304775</v>
      </c>
      <c r="AF22" s="507">
        <f t="shared" si="55"/>
        <v>0</v>
      </c>
      <c r="AG22" s="507">
        <f t="shared" si="55"/>
        <v>0</v>
      </c>
      <c r="AH22" s="507">
        <f t="shared" si="19"/>
        <v>40304775</v>
      </c>
    </row>
    <row r="23" spans="1:34" s="389" customFormat="1" ht="60" customHeight="1" x14ac:dyDescent="0.2">
      <c r="A23" s="396"/>
      <c r="B23" s="403" t="s">
        <v>898</v>
      </c>
      <c r="C23" s="281">
        <f t="shared" ref="C23:S23" si="56">C24+C25</f>
        <v>41894500</v>
      </c>
      <c r="D23" s="281">
        <f t="shared" ref="D23:E23" si="57">D24+D25</f>
        <v>0</v>
      </c>
      <c r="E23" s="281">
        <f t="shared" si="57"/>
        <v>0</v>
      </c>
      <c r="F23" s="281">
        <f t="shared" si="11"/>
        <v>41894500</v>
      </c>
      <c r="G23" s="471">
        <f t="shared" ref="G23:H23" si="58">G24+G25</f>
        <v>-20000000</v>
      </c>
      <c r="H23" s="281">
        <f t="shared" si="58"/>
        <v>0</v>
      </c>
      <c r="I23" s="281">
        <f t="shared" si="34"/>
        <v>21894500</v>
      </c>
      <c r="J23" s="281">
        <f t="shared" ref="J23:K23" si="59">J24+J25</f>
        <v>0</v>
      </c>
      <c r="K23" s="281">
        <f t="shared" si="59"/>
        <v>0</v>
      </c>
      <c r="L23" s="281">
        <f t="shared" si="12"/>
        <v>21894500</v>
      </c>
      <c r="M23" s="281">
        <f t="shared" ref="M23:N23" si="60">M24+M25</f>
        <v>0</v>
      </c>
      <c r="N23" s="281">
        <f t="shared" si="60"/>
        <v>0</v>
      </c>
      <c r="O23" s="281">
        <f t="shared" si="13"/>
        <v>21894500</v>
      </c>
      <c r="P23" s="506">
        <f t="shared" ref="P23:Q23" si="61">P24+P25</f>
        <v>0</v>
      </c>
      <c r="Q23" s="506">
        <f t="shared" si="61"/>
        <v>0</v>
      </c>
      <c r="R23" s="506">
        <f t="shared" si="14"/>
        <v>21894500</v>
      </c>
      <c r="S23" s="506">
        <f t="shared" si="56"/>
        <v>40304775</v>
      </c>
      <c r="T23" s="506">
        <f t="shared" ref="T23:V23" si="62">T24+T25</f>
        <v>0</v>
      </c>
      <c r="U23" s="506">
        <f t="shared" si="62"/>
        <v>0</v>
      </c>
      <c r="V23" s="506">
        <f t="shared" si="62"/>
        <v>40304775</v>
      </c>
      <c r="W23" s="506">
        <f t="shared" ref="W23:X23" si="63">W24+W25</f>
        <v>0</v>
      </c>
      <c r="X23" s="506">
        <f t="shared" si="63"/>
        <v>0</v>
      </c>
      <c r="Y23" s="506">
        <f t="shared" si="16"/>
        <v>40304775</v>
      </c>
      <c r="Z23" s="506">
        <f t="shared" ref="Z23:AA23" si="64">Z24+Z25</f>
        <v>0</v>
      </c>
      <c r="AA23" s="506">
        <f t="shared" si="64"/>
        <v>0</v>
      </c>
      <c r="AB23" s="506">
        <f t="shared" si="17"/>
        <v>40304775</v>
      </c>
      <c r="AC23" s="506">
        <f t="shared" ref="AC23:AD23" si="65">AC24+AC25</f>
        <v>0</v>
      </c>
      <c r="AD23" s="506">
        <f t="shared" si="65"/>
        <v>0</v>
      </c>
      <c r="AE23" s="506">
        <f t="shared" si="18"/>
        <v>40304775</v>
      </c>
      <c r="AF23" s="506">
        <f t="shared" ref="AF23:AG23" si="66">AF24+AF25</f>
        <v>0</v>
      </c>
      <c r="AG23" s="506">
        <f t="shared" si="66"/>
        <v>0</v>
      </c>
      <c r="AH23" s="506">
        <f t="shared" si="19"/>
        <v>40304775</v>
      </c>
    </row>
    <row r="24" spans="1:34" s="394" customFormat="1" ht="21" customHeight="1" x14ac:dyDescent="0.2">
      <c r="A24" s="427"/>
      <c r="B24" s="410" t="s">
        <v>717</v>
      </c>
      <c r="C24" s="411">
        <v>41894500</v>
      </c>
      <c r="D24" s="411"/>
      <c r="E24" s="411"/>
      <c r="F24" s="411">
        <f t="shared" si="11"/>
        <v>41894500</v>
      </c>
      <c r="G24" s="475">
        <v>-20000000</v>
      </c>
      <c r="H24" s="411"/>
      <c r="I24" s="411">
        <f t="shared" si="34"/>
        <v>21894500</v>
      </c>
      <c r="J24" s="411"/>
      <c r="K24" s="411"/>
      <c r="L24" s="411">
        <f t="shared" si="12"/>
        <v>21894500</v>
      </c>
      <c r="M24" s="411"/>
      <c r="N24" s="411"/>
      <c r="O24" s="411">
        <f t="shared" si="13"/>
        <v>21894500</v>
      </c>
      <c r="P24" s="411"/>
      <c r="Q24" s="411"/>
      <c r="R24" s="411">
        <f t="shared" si="14"/>
        <v>21894500</v>
      </c>
      <c r="S24" s="411">
        <v>40304775</v>
      </c>
      <c r="T24" s="411"/>
      <c r="U24" s="411"/>
      <c r="V24" s="411">
        <v>40304775</v>
      </c>
      <c r="W24" s="411"/>
      <c r="X24" s="411"/>
      <c r="Y24" s="411">
        <f t="shared" si="16"/>
        <v>40304775</v>
      </c>
      <c r="Z24" s="411"/>
      <c r="AA24" s="411"/>
      <c r="AB24" s="411">
        <f t="shared" si="17"/>
        <v>40304775</v>
      </c>
      <c r="AC24" s="411"/>
      <c r="AD24" s="411"/>
      <c r="AE24" s="411">
        <f t="shared" si="18"/>
        <v>40304775</v>
      </c>
      <c r="AF24" s="411"/>
      <c r="AG24" s="411"/>
      <c r="AH24" s="411">
        <f t="shared" si="19"/>
        <v>40304775</v>
      </c>
    </row>
    <row r="25" spans="1:34" s="389" customFormat="1" ht="23.25" hidden="1" customHeight="1" x14ac:dyDescent="0.2">
      <c r="A25" s="426"/>
      <c r="B25" s="410" t="s">
        <v>718</v>
      </c>
      <c r="C25" s="411"/>
      <c r="D25" s="411"/>
      <c r="E25" s="411"/>
      <c r="F25" s="281">
        <f t="shared" si="11"/>
        <v>0</v>
      </c>
      <c r="G25" s="411"/>
      <c r="H25" s="411"/>
      <c r="I25" s="281">
        <f t="shared" si="34"/>
        <v>0</v>
      </c>
      <c r="J25" s="411"/>
      <c r="K25" s="411"/>
      <c r="L25" s="282">
        <f t="shared" si="12"/>
        <v>0</v>
      </c>
      <c r="M25" s="411"/>
      <c r="N25" s="411"/>
      <c r="O25" s="282">
        <f t="shared" si="13"/>
        <v>0</v>
      </c>
      <c r="P25" s="411"/>
      <c r="Q25" s="411"/>
      <c r="R25" s="507">
        <f t="shared" si="14"/>
        <v>0</v>
      </c>
      <c r="S25" s="411"/>
      <c r="T25" s="411"/>
      <c r="U25" s="411"/>
      <c r="V25" s="411"/>
      <c r="W25" s="411"/>
      <c r="X25" s="411"/>
      <c r="Y25" s="401">
        <f t="shared" si="16"/>
        <v>0</v>
      </c>
      <c r="Z25" s="411"/>
      <c r="AA25" s="411"/>
      <c r="AB25" s="401">
        <f t="shared" si="17"/>
        <v>0</v>
      </c>
      <c r="AC25" s="411"/>
      <c r="AD25" s="411"/>
      <c r="AE25" s="401">
        <f t="shared" si="18"/>
        <v>0</v>
      </c>
      <c r="AF25" s="411"/>
      <c r="AG25" s="411"/>
      <c r="AH25" s="401">
        <f t="shared" si="19"/>
        <v>0</v>
      </c>
    </row>
    <row r="26" spans="1:34" s="394" customFormat="1" ht="41.25" customHeight="1" x14ac:dyDescent="0.2">
      <c r="A26" s="425" t="s">
        <v>703</v>
      </c>
      <c r="B26" s="400" t="s">
        <v>702</v>
      </c>
      <c r="C26" s="401">
        <f>C27+C104</f>
        <v>1039899915</v>
      </c>
      <c r="D26" s="472">
        <f>D27+D104</f>
        <v>99357821</v>
      </c>
      <c r="E26" s="401">
        <f>E27+E104</f>
        <v>0</v>
      </c>
      <c r="F26" s="401">
        <f t="shared" si="11"/>
        <v>1139257736</v>
      </c>
      <c r="G26" s="472">
        <f>G27+G104</f>
        <v>-446163210</v>
      </c>
      <c r="H26" s="401">
        <f>H27+H104</f>
        <v>0</v>
      </c>
      <c r="I26" s="401">
        <f t="shared" si="34"/>
        <v>693094526</v>
      </c>
      <c r="J26" s="401">
        <f>J27+J104</f>
        <v>-363068690</v>
      </c>
      <c r="K26" s="401">
        <f>K27+K104</f>
        <v>0</v>
      </c>
      <c r="L26" s="401">
        <f t="shared" si="12"/>
        <v>330025836</v>
      </c>
      <c r="M26" s="472">
        <f>M27+M104</f>
        <v>85305977</v>
      </c>
      <c r="N26" s="401">
        <f>N27+N104</f>
        <v>0</v>
      </c>
      <c r="O26" s="401">
        <f t="shared" si="13"/>
        <v>415331813</v>
      </c>
      <c r="P26" s="401">
        <f>P27+P104</f>
        <v>0</v>
      </c>
      <c r="Q26" s="401">
        <f>Q27+Q104</f>
        <v>0</v>
      </c>
      <c r="R26" s="401">
        <f t="shared" si="14"/>
        <v>415331813</v>
      </c>
      <c r="S26" s="401">
        <f t="shared" ref="S26:X26" si="67">S27+S104</f>
        <v>190000000</v>
      </c>
      <c r="T26" s="401">
        <f t="shared" si="67"/>
        <v>0</v>
      </c>
      <c r="U26" s="401">
        <f t="shared" si="67"/>
        <v>0</v>
      </c>
      <c r="V26" s="401">
        <f t="shared" si="67"/>
        <v>190000000</v>
      </c>
      <c r="W26" s="401">
        <f t="shared" si="67"/>
        <v>-190000000</v>
      </c>
      <c r="X26" s="401">
        <f t="shared" si="67"/>
        <v>0</v>
      </c>
      <c r="Y26" s="401">
        <f t="shared" si="16"/>
        <v>0</v>
      </c>
      <c r="Z26" s="401">
        <f>Z27+Z104</f>
        <v>0</v>
      </c>
      <c r="AA26" s="401">
        <f>AA27+AA104</f>
        <v>0</v>
      </c>
      <c r="AB26" s="401">
        <f t="shared" si="17"/>
        <v>0</v>
      </c>
      <c r="AC26" s="401">
        <f>AC27+AC104</f>
        <v>0</v>
      </c>
      <c r="AD26" s="401">
        <f>AD27+AD104</f>
        <v>0</v>
      </c>
      <c r="AE26" s="401">
        <f t="shared" si="18"/>
        <v>0</v>
      </c>
      <c r="AF26" s="401">
        <f>AF27+AF104</f>
        <v>0</v>
      </c>
      <c r="AG26" s="401">
        <f>AG27+AG104</f>
        <v>0</v>
      </c>
      <c r="AH26" s="401">
        <f t="shared" si="19"/>
        <v>0</v>
      </c>
    </row>
    <row r="27" spans="1:34" s="389" customFormat="1" ht="40.5" customHeight="1" x14ac:dyDescent="0.2">
      <c r="A27" s="426" t="s">
        <v>704</v>
      </c>
      <c r="B27" s="404" t="s">
        <v>873</v>
      </c>
      <c r="C27" s="438">
        <f t="shared" ref="C27:S27" si="68">C28+C62</f>
        <v>857499915</v>
      </c>
      <c r="D27" s="478">
        <f t="shared" ref="D27:E27" si="69">D28+D62</f>
        <v>89932661</v>
      </c>
      <c r="E27" s="438">
        <f t="shared" si="69"/>
        <v>0</v>
      </c>
      <c r="F27" s="282">
        <f t="shared" si="11"/>
        <v>947432576</v>
      </c>
      <c r="G27" s="478">
        <f t="shared" ref="G27:H27" si="70">G28+G62</f>
        <v>-254338050</v>
      </c>
      <c r="H27" s="438">
        <f t="shared" si="70"/>
        <v>0</v>
      </c>
      <c r="I27" s="282">
        <f t="shared" si="34"/>
        <v>693094526</v>
      </c>
      <c r="J27" s="438">
        <f t="shared" ref="J27:K27" si="71">J28+J62</f>
        <v>-363068690</v>
      </c>
      <c r="K27" s="438">
        <f t="shared" si="71"/>
        <v>0</v>
      </c>
      <c r="L27" s="282">
        <f t="shared" si="12"/>
        <v>330025836</v>
      </c>
      <c r="M27" s="478">
        <f t="shared" ref="M27:N27" si="72">M28+M62</f>
        <v>85305977</v>
      </c>
      <c r="N27" s="438">
        <f t="shared" si="72"/>
        <v>0</v>
      </c>
      <c r="O27" s="282">
        <f t="shared" si="13"/>
        <v>415331813</v>
      </c>
      <c r="P27" s="438">
        <f t="shared" ref="P27:Q27" si="73">P28+P62</f>
        <v>0</v>
      </c>
      <c r="Q27" s="438">
        <f t="shared" si="73"/>
        <v>0</v>
      </c>
      <c r="R27" s="507">
        <f t="shared" si="14"/>
        <v>415331813</v>
      </c>
      <c r="S27" s="438">
        <f t="shared" si="68"/>
        <v>0</v>
      </c>
      <c r="T27" s="438">
        <f t="shared" ref="T27:V27" si="74">T28+T62</f>
        <v>0</v>
      </c>
      <c r="U27" s="438">
        <f t="shared" si="74"/>
        <v>0</v>
      </c>
      <c r="V27" s="438">
        <f t="shared" si="74"/>
        <v>0</v>
      </c>
      <c r="W27" s="438">
        <f t="shared" ref="W27:X27" si="75">W28+W62</f>
        <v>0</v>
      </c>
      <c r="X27" s="438">
        <f t="shared" si="75"/>
        <v>0</v>
      </c>
      <c r="Y27" s="507">
        <f t="shared" si="16"/>
        <v>0</v>
      </c>
      <c r="Z27" s="438">
        <f t="shared" ref="Z27:AA27" si="76">Z28+Z62</f>
        <v>0</v>
      </c>
      <c r="AA27" s="438">
        <f t="shared" si="76"/>
        <v>0</v>
      </c>
      <c r="AB27" s="507">
        <f t="shared" si="17"/>
        <v>0</v>
      </c>
      <c r="AC27" s="438">
        <f t="shared" ref="AC27:AD27" si="77">AC28+AC62</f>
        <v>0</v>
      </c>
      <c r="AD27" s="438">
        <f t="shared" si="77"/>
        <v>0</v>
      </c>
      <c r="AE27" s="507">
        <f t="shared" si="18"/>
        <v>0</v>
      </c>
      <c r="AF27" s="438">
        <f t="shared" ref="AF27:AG27" si="78">AF28+AF62</f>
        <v>0</v>
      </c>
      <c r="AG27" s="438">
        <f t="shared" si="78"/>
        <v>0</v>
      </c>
      <c r="AH27" s="507">
        <f t="shared" si="19"/>
        <v>0</v>
      </c>
    </row>
    <row r="28" spans="1:34" s="389" customFormat="1" ht="22.5" customHeight="1" x14ac:dyDescent="0.2">
      <c r="A28" s="426"/>
      <c r="B28" s="402" t="s">
        <v>752</v>
      </c>
      <c r="C28" s="438">
        <f t="shared" ref="C28:S28" si="79">C29+C60</f>
        <v>198671368</v>
      </c>
      <c r="D28" s="478">
        <f t="shared" ref="D28:E28" si="80">D29+D60</f>
        <v>36522339</v>
      </c>
      <c r="E28" s="438">
        <f t="shared" si="80"/>
        <v>0</v>
      </c>
      <c r="F28" s="282">
        <f t="shared" si="11"/>
        <v>235193707</v>
      </c>
      <c r="G28" s="478">
        <f t="shared" ref="G28:H28" si="81">G29+G60</f>
        <v>-15278922</v>
      </c>
      <c r="H28" s="438">
        <f t="shared" si="81"/>
        <v>0</v>
      </c>
      <c r="I28" s="282">
        <f t="shared" si="34"/>
        <v>219914785</v>
      </c>
      <c r="J28" s="438">
        <f t="shared" ref="J28:K28" si="82">J29+J60</f>
        <v>-45400000</v>
      </c>
      <c r="K28" s="438">
        <f t="shared" si="82"/>
        <v>-45194557</v>
      </c>
      <c r="L28" s="282">
        <f t="shared" si="12"/>
        <v>129320228</v>
      </c>
      <c r="M28" s="478">
        <f t="shared" ref="M28:N28" si="83">M29+M60</f>
        <v>30305977</v>
      </c>
      <c r="N28" s="438">
        <f t="shared" si="83"/>
        <v>0</v>
      </c>
      <c r="O28" s="282">
        <f t="shared" si="13"/>
        <v>159626205</v>
      </c>
      <c r="P28" s="438">
        <f t="shared" ref="P28:Q28" si="84">P29+P60</f>
        <v>0</v>
      </c>
      <c r="Q28" s="438">
        <f t="shared" si="84"/>
        <v>0</v>
      </c>
      <c r="R28" s="507">
        <f t="shared" si="14"/>
        <v>159626205</v>
      </c>
      <c r="S28" s="438">
        <f t="shared" si="79"/>
        <v>0</v>
      </c>
      <c r="T28" s="438">
        <f t="shared" ref="T28:V28" si="85">T29+T60</f>
        <v>0</v>
      </c>
      <c r="U28" s="438">
        <f t="shared" si="85"/>
        <v>0</v>
      </c>
      <c r="V28" s="438">
        <f t="shared" si="85"/>
        <v>0</v>
      </c>
      <c r="W28" s="438">
        <f t="shared" ref="W28:X28" si="86">W29+W60</f>
        <v>0</v>
      </c>
      <c r="X28" s="438">
        <f t="shared" si="86"/>
        <v>0</v>
      </c>
      <c r="Y28" s="507">
        <f t="shared" si="16"/>
        <v>0</v>
      </c>
      <c r="Z28" s="438">
        <f t="shared" ref="Z28:AA28" si="87">Z29+Z60</f>
        <v>0</v>
      </c>
      <c r="AA28" s="438">
        <f t="shared" si="87"/>
        <v>0</v>
      </c>
      <c r="AB28" s="507">
        <f t="shared" si="17"/>
        <v>0</v>
      </c>
      <c r="AC28" s="438">
        <f t="shared" ref="AC28:AD28" si="88">AC29+AC60</f>
        <v>0</v>
      </c>
      <c r="AD28" s="438">
        <f t="shared" si="88"/>
        <v>0</v>
      </c>
      <c r="AE28" s="507">
        <f t="shared" si="18"/>
        <v>0</v>
      </c>
      <c r="AF28" s="438">
        <f t="shared" ref="AF28:AG28" si="89">AF29+AF60</f>
        <v>0</v>
      </c>
      <c r="AG28" s="438">
        <f t="shared" si="89"/>
        <v>0</v>
      </c>
      <c r="AH28" s="507">
        <f t="shared" si="19"/>
        <v>0</v>
      </c>
    </row>
    <row r="29" spans="1:34" s="394" customFormat="1" ht="42" customHeight="1" x14ac:dyDescent="0.2">
      <c r="A29" s="427"/>
      <c r="B29" s="410" t="s">
        <v>815</v>
      </c>
      <c r="C29" s="445">
        <f t="shared" ref="C29:S29" si="90">C30</f>
        <v>198671368</v>
      </c>
      <c r="D29" s="483">
        <f t="shared" si="90"/>
        <v>36522339</v>
      </c>
      <c r="E29" s="445">
        <f t="shared" si="90"/>
        <v>0</v>
      </c>
      <c r="F29" s="411">
        <f t="shared" si="11"/>
        <v>235193707</v>
      </c>
      <c r="G29" s="483">
        <f t="shared" si="90"/>
        <v>-15278922</v>
      </c>
      <c r="H29" s="445">
        <f t="shared" si="90"/>
        <v>0</v>
      </c>
      <c r="I29" s="411">
        <f t="shared" si="34"/>
        <v>219914785</v>
      </c>
      <c r="J29" s="445">
        <f t="shared" si="90"/>
        <v>-45400000</v>
      </c>
      <c r="K29" s="445">
        <f t="shared" si="90"/>
        <v>-45194557</v>
      </c>
      <c r="L29" s="411">
        <f t="shared" si="12"/>
        <v>129320228</v>
      </c>
      <c r="M29" s="483">
        <f t="shared" si="90"/>
        <v>30305977</v>
      </c>
      <c r="N29" s="445">
        <f t="shared" si="90"/>
        <v>0</v>
      </c>
      <c r="O29" s="411">
        <f t="shared" si="13"/>
        <v>159626205</v>
      </c>
      <c r="P29" s="445">
        <f t="shared" si="90"/>
        <v>0</v>
      </c>
      <c r="Q29" s="445">
        <f t="shared" si="90"/>
        <v>0</v>
      </c>
      <c r="R29" s="411">
        <f t="shared" si="14"/>
        <v>159626205</v>
      </c>
      <c r="S29" s="445">
        <f t="shared" si="90"/>
        <v>0</v>
      </c>
      <c r="T29" s="445">
        <f t="shared" ref="T29:AG29" si="91">T30</f>
        <v>0</v>
      </c>
      <c r="U29" s="445">
        <f t="shared" si="91"/>
        <v>0</v>
      </c>
      <c r="V29" s="445">
        <f t="shared" si="91"/>
        <v>0</v>
      </c>
      <c r="W29" s="445">
        <f t="shared" si="91"/>
        <v>0</v>
      </c>
      <c r="X29" s="445">
        <f t="shared" si="91"/>
        <v>0</v>
      </c>
      <c r="Y29" s="411">
        <f t="shared" si="16"/>
        <v>0</v>
      </c>
      <c r="Z29" s="445">
        <f t="shared" si="91"/>
        <v>0</v>
      </c>
      <c r="AA29" s="445">
        <f t="shared" si="91"/>
        <v>0</v>
      </c>
      <c r="AB29" s="411">
        <f t="shared" si="17"/>
        <v>0</v>
      </c>
      <c r="AC29" s="445">
        <f t="shared" si="91"/>
        <v>0</v>
      </c>
      <c r="AD29" s="445">
        <f t="shared" si="91"/>
        <v>0</v>
      </c>
      <c r="AE29" s="411">
        <f t="shared" si="18"/>
        <v>0</v>
      </c>
      <c r="AF29" s="445">
        <f t="shared" si="91"/>
        <v>0</v>
      </c>
      <c r="AG29" s="445">
        <f t="shared" si="91"/>
        <v>0</v>
      </c>
      <c r="AH29" s="411">
        <f t="shared" si="19"/>
        <v>0</v>
      </c>
    </row>
    <row r="30" spans="1:34" s="394" customFormat="1" ht="27" customHeight="1" x14ac:dyDescent="0.2">
      <c r="A30" s="427"/>
      <c r="B30" s="410" t="s">
        <v>717</v>
      </c>
      <c r="C30" s="445">
        <f t="shared" ref="C30:S30" si="92">C32+C40+C43+C46+C49+C52+C55</f>
        <v>198671368</v>
      </c>
      <c r="D30" s="483">
        <f t="shared" ref="D30:E30" si="93">D32+D40+D43+D46+D49+D52+D55</f>
        <v>36522339</v>
      </c>
      <c r="E30" s="445">
        <f t="shared" si="93"/>
        <v>0</v>
      </c>
      <c r="F30" s="411">
        <f t="shared" si="11"/>
        <v>235193707</v>
      </c>
      <c r="G30" s="483">
        <f t="shared" ref="G30:H30" si="94">G32+G40+G43+G46+G49+G52+G55</f>
        <v>-15278922</v>
      </c>
      <c r="H30" s="445">
        <f t="shared" si="94"/>
        <v>0</v>
      </c>
      <c r="I30" s="411">
        <f t="shared" si="34"/>
        <v>219914785</v>
      </c>
      <c r="J30" s="445">
        <f t="shared" ref="J30:K30" si="95">J32+J40+J43+J46+J49+J52+J55</f>
        <v>-45400000</v>
      </c>
      <c r="K30" s="445">
        <f t="shared" si="95"/>
        <v>-45194557</v>
      </c>
      <c r="L30" s="411">
        <f t="shared" si="12"/>
        <v>129320228</v>
      </c>
      <c r="M30" s="483">
        <f t="shared" ref="M30:N30" si="96">M32+M40+M43+M46+M49+M52+M55</f>
        <v>30305977</v>
      </c>
      <c r="N30" s="445">
        <f t="shared" si="96"/>
        <v>0</v>
      </c>
      <c r="O30" s="411">
        <f t="shared" si="13"/>
        <v>159626205</v>
      </c>
      <c r="P30" s="445">
        <f t="shared" ref="P30:Q30" si="97">P32+P40+P43+P46+P49+P52+P55</f>
        <v>0</v>
      </c>
      <c r="Q30" s="445">
        <f t="shared" si="97"/>
        <v>0</v>
      </c>
      <c r="R30" s="411">
        <f t="shared" si="14"/>
        <v>159626205</v>
      </c>
      <c r="S30" s="445">
        <f t="shared" si="92"/>
        <v>0</v>
      </c>
      <c r="T30" s="445">
        <f t="shared" ref="T30:V30" si="98">T32+T40+T43+T46+T49+T52+T55</f>
        <v>0</v>
      </c>
      <c r="U30" s="445">
        <f t="shared" si="98"/>
        <v>0</v>
      </c>
      <c r="V30" s="445">
        <f t="shared" si="98"/>
        <v>0</v>
      </c>
      <c r="W30" s="445">
        <f t="shared" ref="W30:X30" si="99">W32+W40+W43+W46+W49+W52+W55</f>
        <v>0</v>
      </c>
      <c r="X30" s="445">
        <f t="shared" si="99"/>
        <v>0</v>
      </c>
      <c r="Y30" s="411">
        <f t="shared" si="16"/>
        <v>0</v>
      </c>
      <c r="Z30" s="445">
        <f t="shared" ref="Z30:AA30" si="100">Z32+Z40+Z43+Z46+Z49+Z52+Z55</f>
        <v>0</v>
      </c>
      <c r="AA30" s="445">
        <f t="shared" si="100"/>
        <v>0</v>
      </c>
      <c r="AB30" s="411">
        <f t="shared" si="17"/>
        <v>0</v>
      </c>
      <c r="AC30" s="445">
        <f t="shared" ref="AC30:AD30" si="101">AC32+AC40+AC43+AC46+AC49+AC52+AC55</f>
        <v>0</v>
      </c>
      <c r="AD30" s="445">
        <f t="shared" si="101"/>
        <v>0</v>
      </c>
      <c r="AE30" s="411">
        <f t="shared" si="18"/>
        <v>0</v>
      </c>
      <c r="AF30" s="445">
        <f t="shared" ref="AF30:AG30" si="102">AF32+AF40+AF43+AF46+AF49+AF52+AF55</f>
        <v>0</v>
      </c>
      <c r="AG30" s="445">
        <f t="shared" si="102"/>
        <v>0</v>
      </c>
      <c r="AH30" s="411">
        <f t="shared" si="19"/>
        <v>0</v>
      </c>
    </row>
    <row r="31" spans="1:34" s="389" customFormat="1" ht="42" hidden="1" customHeight="1" x14ac:dyDescent="0.2">
      <c r="A31" s="396"/>
      <c r="B31" s="403" t="s">
        <v>825</v>
      </c>
      <c r="C31" s="447">
        <f t="shared" ref="C31:S31" si="103">C32</f>
        <v>0</v>
      </c>
      <c r="D31" s="479">
        <f t="shared" si="103"/>
        <v>478093</v>
      </c>
      <c r="E31" s="447">
        <f t="shared" si="103"/>
        <v>0</v>
      </c>
      <c r="F31" s="281">
        <f t="shared" si="11"/>
        <v>478093</v>
      </c>
      <c r="G31" s="479">
        <f t="shared" si="103"/>
        <v>-478093</v>
      </c>
      <c r="H31" s="447">
        <f t="shared" si="103"/>
        <v>0</v>
      </c>
      <c r="I31" s="281">
        <f t="shared" si="34"/>
        <v>0</v>
      </c>
      <c r="J31" s="447">
        <f t="shared" si="103"/>
        <v>0</v>
      </c>
      <c r="K31" s="447">
        <f t="shared" si="103"/>
        <v>0</v>
      </c>
      <c r="L31" s="281">
        <f t="shared" si="12"/>
        <v>0</v>
      </c>
      <c r="M31" s="479">
        <f t="shared" si="103"/>
        <v>0</v>
      </c>
      <c r="N31" s="447">
        <f t="shared" si="103"/>
        <v>0</v>
      </c>
      <c r="O31" s="281">
        <f t="shared" si="13"/>
        <v>0</v>
      </c>
      <c r="P31" s="447">
        <f t="shared" si="103"/>
        <v>0</v>
      </c>
      <c r="Q31" s="447">
        <f t="shared" si="103"/>
        <v>0</v>
      </c>
      <c r="R31" s="506">
        <f t="shared" si="14"/>
        <v>0</v>
      </c>
      <c r="S31" s="447">
        <f t="shared" si="103"/>
        <v>0</v>
      </c>
      <c r="T31" s="447">
        <f t="shared" ref="T31:AG31" si="104">T32</f>
        <v>0</v>
      </c>
      <c r="U31" s="447">
        <f t="shared" si="104"/>
        <v>0</v>
      </c>
      <c r="V31" s="447">
        <f t="shared" si="104"/>
        <v>0</v>
      </c>
      <c r="W31" s="447">
        <f t="shared" si="104"/>
        <v>0</v>
      </c>
      <c r="X31" s="447">
        <f t="shared" si="104"/>
        <v>0</v>
      </c>
      <c r="Y31" s="506">
        <f t="shared" si="16"/>
        <v>0</v>
      </c>
      <c r="Z31" s="447">
        <f t="shared" si="104"/>
        <v>0</v>
      </c>
      <c r="AA31" s="447">
        <f t="shared" si="104"/>
        <v>0</v>
      </c>
      <c r="AB31" s="506">
        <f t="shared" si="17"/>
        <v>0</v>
      </c>
      <c r="AC31" s="447">
        <f t="shared" si="104"/>
        <v>0</v>
      </c>
      <c r="AD31" s="447">
        <f t="shared" si="104"/>
        <v>0</v>
      </c>
      <c r="AE31" s="506">
        <f t="shared" si="18"/>
        <v>0</v>
      </c>
      <c r="AF31" s="447">
        <f t="shared" si="104"/>
        <v>0</v>
      </c>
      <c r="AG31" s="447">
        <f t="shared" si="104"/>
        <v>0</v>
      </c>
      <c r="AH31" s="506">
        <f t="shared" si="19"/>
        <v>0</v>
      </c>
    </row>
    <row r="32" spans="1:34" s="394" customFormat="1" ht="25.5" hidden="1" customHeight="1" x14ac:dyDescent="0.2">
      <c r="A32" s="427"/>
      <c r="B32" s="410" t="s">
        <v>717</v>
      </c>
      <c r="C32" s="445">
        <v>0</v>
      </c>
      <c r="D32" s="483">
        <v>478093</v>
      </c>
      <c r="E32" s="445">
        <v>0</v>
      </c>
      <c r="F32" s="411">
        <f t="shared" si="11"/>
        <v>478093</v>
      </c>
      <c r="G32" s="483">
        <v>-478093</v>
      </c>
      <c r="H32" s="445">
        <v>0</v>
      </c>
      <c r="I32" s="411">
        <f t="shared" si="34"/>
        <v>0</v>
      </c>
      <c r="J32" s="445"/>
      <c r="K32" s="445">
        <v>0</v>
      </c>
      <c r="L32" s="281">
        <f t="shared" si="12"/>
        <v>0</v>
      </c>
      <c r="M32" s="483"/>
      <c r="N32" s="445">
        <v>0</v>
      </c>
      <c r="O32" s="281">
        <f t="shared" si="13"/>
        <v>0</v>
      </c>
      <c r="P32" s="445"/>
      <c r="Q32" s="445">
        <v>0</v>
      </c>
      <c r="R32" s="506">
        <f t="shared" si="14"/>
        <v>0</v>
      </c>
      <c r="S32" s="445">
        <v>0</v>
      </c>
      <c r="T32" s="445">
        <v>0</v>
      </c>
      <c r="U32" s="445">
        <v>0</v>
      </c>
      <c r="V32" s="445">
        <v>0</v>
      </c>
      <c r="W32" s="445">
        <v>0</v>
      </c>
      <c r="X32" s="445">
        <v>0</v>
      </c>
      <c r="Y32" s="411">
        <f t="shared" si="16"/>
        <v>0</v>
      </c>
      <c r="Z32" s="445">
        <v>0</v>
      </c>
      <c r="AA32" s="445">
        <v>0</v>
      </c>
      <c r="AB32" s="411">
        <f t="shared" si="17"/>
        <v>0</v>
      </c>
      <c r="AC32" s="445">
        <v>0</v>
      </c>
      <c r="AD32" s="445">
        <v>0</v>
      </c>
      <c r="AE32" s="411">
        <f t="shared" si="18"/>
        <v>0</v>
      </c>
      <c r="AF32" s="445">
        <v>0</v>
      </c>
      <c r="AG32" s="445">
        <v>0</v>
      </c>
      <c r="AH32" s="411">
        <f t="shared" si="19"/>
        <v>0</v>
      </c>
    </row>
    <row r="33" spans="1:34" s="394" customFormat="1" ht="56.25" hidden="1" customHeight="1" x14ac:dyDescent="0.2">
      <c r="A33" s="427"/>
      <c r="B33" s="403" t="s">
        <v>748</v>
      </c>
      <c r="C33" s="281"/>
      <c r="D33" s="281"/>
      <c r="E33" s="281"/>
      <c r="F33" s="281">
        <f t="shared" si="11"/>
        <v>0</v>
      </c>
      <c r="G33" s="281"/>
      <c r="H33" s="281">
        <f t="shared" ref="H33" si="105">H34+H35</f>
        <v>0</v>
      </c>
      <c r="I33" s="281">
        <f t="shared" si="34"/>
        <v>0</v>
      </c>
      <c r="J33" s="281"/>
      <c r="K33" s="281">
        <f t="shared" ref="K33" si="106">K34+K35</f>
        <v>0</v>
      </c>
      <c r="L33" s="281">
        <f t="shared" si="12"/>
        <v>0</v>
      </c>
      <c r="M33" s="471"/>
      <c r="N33" s="281">
        <f t="shared" ref="N33" si="107">N34+N35</f>
        <v>0</v>
      </c>
      <c r="O33" s="281">
        <f t="shared" si="13"/>
        <v>0</v>
      </c>
      <c r="P33" s="506"/>
      <c r="Q33" s="506">
        <f t="shared" ref="Q33" si="108">Q34+Q35</f>
        <v>0</v>
      </c>
      <c r="R33" s="506">
        <f t="shared" si="14"/>
        <v>0</v>
      </c>
      <c r="S33" s="506">
        <f t="shared" ref="S33" si="109">S34+S35</f>
        <v>0</v>
      </c>
      <c r="T33" s="506">
        <f t="shared" ref="T33:V33" si="110">T34+T35</f>
        <v>0</v>
      </c>
      <c r="U33" s="506">
        <f t="shared" si="110"/>
        <v>0</v>
      </c>
      <c r="V33" s="506">
        <f t="shared" si="110"/>
        <v>0</v>
      </c>
      <c r="W33" s="506">
        <f t="shared" ref="W33:X33" si="111">W34+W35</f>
        <v>0</v>
      </c>
      <c r="X33" s="506">
        <f t="shared" si="111"/>
        <v>0</v>
      </c>
      <c r="Y33" s="411">
        <f t="shared" si="16"/>
        <v>0</v>
      </c>
      <c r="Z33" s="506">
        <f t="shared" ref="Z33:AA33" si="112">Z34+Z35</f>
        <v>0</v>
      </c>
      <c r="AA33" s="506">
        <f t="shared" si="112"/>
        <v>0</v>
      </c>
      <c r="AB33" s="411">
        <f t="shared" si="17"/>
        <v>0</v>
      </c>
      <c r="AC33" s="506">
        <f t="shared" ref="AC33:AD33" si="113">AC34+AC35</f>
        <v>0</v>
      </c>
      <c r="AD33" s="506">
        <f t="shared" si="113"/>
        <v>0</v>
      </c>
      <c r="AE33" s="411">
        <f t="shared" si="18"/>
        <v>0</v>
      </c>
      <c r="AF33" s="506">
        <f t="shared" ref="AF33:AG33" si="114">AF34+AF35</f>
        <v>0</v>
      </c>
      <c r="AG33" s="506">
        <f t="shared" si="114"/>
        <v>0</v>
      </c>
      <c r="AH33" s="411">
        <f t="shared" si="19"/>
        <v>0</v>
      </c>
    </row>
    <row r="34" spans="1:34" s="394" customFormat="1" ht="23.25" hidden="1" customHeight="1" x14ac:dyDescent="0.2">
      <c r="A34" s="427"/>
      <c r="B34" s="410" t="s">
        <v>717</v>
      </c>
      <c r="C34" s="411"/>
      <c r="D34" s="411"/>
      <c r="E34" s="411"/>
      <c r="F34" s="281">
        <f t="shared" si="11"/>
        <v>0</v>
      </c>
      <c r="G34" s="411"/>
      <c r="H34" s="411">
        <v>0</v>
      </c>
      <c r="I34" s="281">
        <f t="shared" si="34"/>
        <v>0</v>
      </c>
      <c r="J34" s="411"/>
      <c r="K34" s="411">
        <v>0</v>
      </c>
      <c r="L34" s="281">
        <f t="shared" si="12"/>
        <v>0</v>
      </c>
      <c r="M34" s="475"/>
      <c r="N34" s="411">
        <v>0</v>
      </c>
      <c r="O34" s="281">
        <f t="shared" si="13"/>
        <v>0</v>
      </c>
      <c r="P34" s="411"/>
      <c r="Q34" s="411">
        <v>0</v>
      </c>
      <c r="R34" s="506">
        <f t="shared" si="14"/>
        <v>0</v>
      </c>
      <c r="S34" s="411">
        <v>0</v>
      </c>
      <c r="T34" s="411">
        <v>0</v>
      </c>
      <c r="U34" s="411">
        <v>0</v>
      </c>
      <c r="V34" s="411">
        <v>0</v>
      </c>
      <c r="W34" s="411">
        <v>0</v>
      </c>
      <c r="X34" s="411">
        <v>0</v>
      </c>
      <c r="Y34" s="411">
        <f t="shared" si="16"/>
        <v>0</v>
      </c>
      <c r="Z34" s="411">
        <v>0</v>
      </c>
      <c r="AA34" s="411">
        <v>0</v>
      </c>
      <c r="AB34" s="411">
        <f t="shared" si="17"/>
        <v>0</v>
      </c>
      <c r="AC34" s="411">
        <v>0</v>
      </c>
      <c r="AD34" s="411">
        <v>0</v>
      </c>
      <c r="AE34" s="411">
        <f t="shared" si="18"/>
        <v>0</v>
      </c>
      <c r="AF34" s="411">
        <v>0</v>
      </c>
      <c r="AG34" s="411">
        <v>0</v>
      </c>
      <c r="AH34" s="411">
        <f t="shared" si="19"/>
        <v>0</v>
      </c>
    </row>
    <row r="35" spans="1:34" s="394" customFormat="1" ht="21" hidden="1" customHeight="1" x14ac:dyDescent="0.2">
      <c r="A35" s="427"/>
      <c r="B35" s="410" t="s">
        <v>718</v>
      </c>
      <c r="C35" s="445"/>
      <c r="D35" s="445"/>
      <c r="E35" s="445"/>
      <c r="F35" s="281">
        <f t="shared" si="11"/>
        <v>0</v>
      </c>
      <c r="G35" s="445"/>
      <c r="H35" s="445">
        <v>0</v>
      </c>
      <c r="I35" s="281">
        <f t="shared" si="34"/>
        <v>0</v>
      </c>
      <c r="J35" s="445"/>
      <c r="K35" s="445">
        <v>0</v>
      </c>
      <c r="L35" s="281">
        <f t="shared" si="12"/>
        <v>0</v>
      </c>
      <c r="M35" s="483"/>
      <c r="N35" s="445">
        <v>0</v>
      </c>
      <c r="O35" s="281">
        <f t="shared" si="13"/>
        <v>0</v>
      </c>
      <c r="P35" s="445"/>
      <c r="Q35" s="445">
        <v>0</v>
      </c>
      <c r="R35" s="506">
        <f t="shared" si="14"/>
        <v>0</v>
      </c>
      <c r="S35" s="445">
        <v>0</v>
      </c>
      <c r="T35" s="445">
        <v>0</v>
      </c>
      <c r="U35" s="445">
        <v>0</v>
      </c>
      <c r="V35" s="445">
        <v>0</v>
      </c>
      <c r="W35" s="445">
        <v>0</v>
      </c>
      <c r="X35" s="445">
        <v>0</v>
      </c>
      <c r="Y35" s="411">
        <f t="shared" si="16"/>
        <v>0</v>
      </c>
      <c r="Z35" s="445">
        <v>0</v>
      </c>
      <c r="AA35" s="445">
        <v>0</v>
      </c>
      <c r="AB35" s="411">
        <f t="shared" si="17"/>
        <v>0</v>
      </c>
      <c r="AC35" s="445">
        <v>0</v>
      </c>
      <c r="AD35" s="445">
        <v>0</v>
      </c>
      <c r="AE35" s="411">
        <f t="shared" si="18"/>
        <v>0</v>
      </c>
      <c r="AF35" s="445">
        <v>0</v>
      </c>
      <c r="AG35" s="445">
        <v>0</v>
      </c>
      <c r="AH35" s="411">
        <f t="shared" si="19"/>
        <v>0</v>
      </c>
    </row>
    <row r="36" spans="1:34" s="394" customFormat="1" ht="75" hidden="1" customHeight="1" x14ac:dyDescent="0.2">
      <c r="A36" s="427"/>
      <c r="B36" s="403" t="s">
        <v>739</v>
      </c>
      <c r="C36" s="281"/>
      <c r="D36" s="281"/>
      <c r="E36" s="281"/>
      <c r="F36" s="281">
        <f t="shared" si="11"/>
        <v>0</v>
      </c>
      <c r="G36" s="281"/>
      <c r="H36" s="281">
        <f t="shared" ref="H36" si="115">H37+H38</f>
        <v>0</v>
      </c>
      <c r="I36" s="281">
        <f t="shared" si="34"/>
        <v>0</v>
      </c>
      <c r="J36" s="281"/>
      <c r="K36" s="281">
        <f t="shared" ref="K36" si="116">K37+K38</f>
        <v>0</v>
      </c>
      <c r="L36" s="281">
        <f t="shared" si="12"/>
        <v>0</v>
      </c>
      <c r="M36" s="471"/>
      <c r="N36" s="281">
        <f t="shared" ref="N36" si="117">N37+N38</f>
        <v>0</v>
      </c>
      <c r="O36" s="281">
        <f t="shared" si="13"/>
        <v>0</v>
      </c>
      <c r="P36" s="506"/>
      <c r="Q36" s="506">
        <f t="shared" ref="Q36" si="118">Q37+Q38</f>
        <v>0</v>
      </c>
      <c r="R36" s="506">
        <f t="shared" si="14"/>
        <v>0</v>
      </c>
      <c r="S36" s="506">
        <f t="shared" ref="S36" si="119">S37+S38</f>
        <v>0</v>
      </c>
      <c r="T36" s="506">
        <f t="shared" ref="T36:V36" si="120">T37+T38</f>
        <v>0</v>
      </c>
      <c r="U36" s="506">
        <f t="shared" si="120"/>
        <v>0</v>
      </c>
      <c r="V36" s="506">
        <f t="shared" si="120"/>
        <v>0</v>
      </c>
      <c r="W36" s="506">
        <f t="shared" ref="W36:X36" si="121">W37+W38</f>
        <v>0</v>
      </c>
      <c r="X36" s="506">
        <f t="shared" si="121"/>
        <v>0</v>
      </c>
      <c r="Y36" s="411">
        <f t="shared" si="16"/>
        <v>0</v>
      </c>
      <c r="Z36" s="506">
        <f t="shared" ref="Z36:AA36" si="122">Z37+Z38</f>
        <v>0</v>
      </c>
      <c r="AA36" s="506">
        <f t="shared" si="122"/>
        <v>0</v>
      </c>
      <c r="AB36" s="411">
        <f t="shared" si="17"/>
        <v>0</v>
      </c>
      <c r="AC36" s="506">
        <f t="shared" ref="AC36:AD36" si="123">AC37+AC38</f>
        <v>0</v>
      </c>
      <c r="AD36" s="506">
        <f t="shared" si="123"/>
        <v>0</v>
      </c>
      <c r="AE36" s="411">
        <f t="shared" si="18"/>
        <v>0</v>
      </c>
      <c r="AF36" s="506">
        <f t="shared" ref="AF36:AG36" si="124">AF37+AF38</f>
        <v>0</v>
      </c>
      <c r="AG36" s="506">
        <f t="shared" si="124"/>
        <v>0</v>
      </c>
      <c r="AH36" s="411">
        <f t="shared" si="19"/>
        <v>0</v>
      </c>
    </row>
    <row r="37" spans="1:34" s="394" customFormat="1" ht="18.75" hidden="1" customHeight="1" x14ac:dyDescent="0.2">
      <c r="A37" s="427"/>
      <c r="B37" s="410" t="s">
        <v>717</v>
      </c>
      <c r="C37" s="445"/>
      <c r="D37" s="445"/>
      <c r="E37" s="445"/>
      <c r="F37" s="281">
        <f t="shared" si="11"/>
        <v>0</v>
      </c>
      <c r="G37" s="445"/>
      <c r="H37" s="411">
        <v>0</v>
      </c>
      <c r="I37" s="281">
        <f t="shared" si="34"/>
        <v>0</v>
      </c>
      <c r="J37" s="445"/>
      <c r="K37" s="411">
        <v>0</v>
      </c>
      <c r="L37" s="281">
        <f t="shared" si="12"/>
        <v>0</v>
      </c>
      <c r="M37" s="483"/>
      <c r="N37" s="411">
        <v>0</v>
      </c>
      <c r="O37" s="281">
        <f t="shared" si="13"/>
        <v>0</v>
      </c>
      <c r="P37" s="445"/>
      <c r="Q37" s="411">
        <v>0</v>
      </c>
      <c r="R37" s="506">
        <f t="shared" si="14"/>
        <v>0</v>
      </c>
      <c r="S37" s="411">
        <v>0</v>
      </c>
      <c r="T37" s="411">
        <v>0</v>
      </c>
      <c r="U37" s="411">
        <v>0</v>
      </c>
      <c r="V37" s="411">
        <v>0</v>
      </c>
      <c r="W37" s="411">
        <v>0</v>
      </c>
      <c r="X37" s="411">
        <v>0</v>
      </c>
      <c r="Y37" s="411">
        <f t="shared" si="16"/>
        <v>0</v>
      </c>
      <c r="Z37" s="411">
        <v>0</v>
      </c>
      <c r="AA37" s="411">
        <v>0</v>
      </c>
      <c r="AB37" s="411">
        <f t="shared" si="17"/>
        <v>0</v>
      </c>
      <c r="AC37" s="411">
        <v>0</v>
      </c>
      <c r="AD37" s="411">
        <v>0</v>
      </c>
      <c r="AE37" s="411">
        <f t="shared" si="18"/>
        <v>0</v>
      </c>
      <c r="AF37" s="411">
        <v>0</v>
      </c>
      <c r="AG37" s="411">
        <v>0</v>
      </c>
      <c r="AH37" s="411">
        <f t="shared" si="19"/>
        <v>0</v>
      </c>
    </row>
    <row r="38" spans="1:34" s="394" customFormat="1" ht="21" hidden="1" customHeight="1" x14ac:dyDescent="0.2">
      <c r="A38" s="427"/>
      <c r="B38" s="410" t="s">
        <v>718</v>
      </c>
      <c r="C38" s="445">
        <v>0</v>
      </c>
      <c r="D38" s="445">
        <v>0</v>
      </c>
      <c r="E38" s="445">
        <v>0</v>
      </c>
      <c r="F38" s="281">
        <f t="shared" si="11"/>
        <v>0</v>
      </c>
      <c r="G38" s="445">
        <v>0</v>
      </c>
      <c r="H38" s="445">
        <v>0</v>
      </c>
      <c r="I38" s="281">
        <f t="shared" si="34"/>
        <v>0</v>
      </c>
      <c r="J38" s="445">
        <v>0</v>
      </c>
      <c r="K38" s="445">
        <v>0</v>
      </c>
      <c r="L38" s="281">
        <f t="shared" si="12"/>
        <v>0</v>
      </c>
      <c r="M38" s="483">
        <v>0</v>
      </c>
      <c r="N38" s="445">
        <v>0</v>
      </c>
      <c r="O38" s="281">
        <f t="shared" si="13"/>
        <v>0</v>
      </c>
      <c r="P38" s="445">
        <v>0</v>
      </c>
      <c r="Q38" s="445">
        <v>0</v>
      </c>
      <c r="R38" s="506">
        <f t="shared" si="14"/>
        <v>0</v>
      </c>
      <c r="S38" s="445">
        <v>0</v>
      </c>
      <c r="T38" s="445">
        <v>0</v>
      </c>
      <c r="U38" s="445">
        <v>0</v>
      </c>
      <c r="V38" s="445">
        <v>0</v>
      </c>
      <c r="W38" s="445">
        <v>0</v>
      </c>
      <c r="X38" s="445">
        <v>0</v>
      </c>
      <c r="Y38" s="411">
        <f t="shared" si="16"/>
        <v>0</v>
      </c>
      <c r="Z38" s="445">
        <v>0</v>
      </c>
      <c r="AA38" s="445">
        <v>0</v>
      </c>
      <c r="AB38" s="411">
        <f t="shared" si="17"/>
        <v>0</v>
      </c>
      <c r="AC38" s="445">
        <v>0</v>
      </c>
      <c r="AD38" s="445">
        <v>0</v>
      </c>
      <c r="AE38" s="411">
        <f t="shared" si="18"/>
        <v>0</v>
      </c>
      <c r="AF38" s="445">
        <v>0</v>
      </c>
      <c r="AG38" s="445">
        <v>0</v>
      </c>
      <c r="AH38" s="411">
        <f t="shared" si="19"/>
        <v>0</v>
      </c>
    </row>
    <row r="39" spans="1:34" s="389" customFormat="1" ht="61.5" customHeight="1" x14ac:dyDescent="0.2">
      <c r="A39" s="396"/>
      <c r="B39" s="403" t="s">
        <v>881</v>
      </c>
      <c r="C39" s="281">
        <f t="shared" ref="C39:S39" si="125">C40+C41</f>
        <v>67362263</v>
      </c>
      <c r="D39" s="471">
        <f t="shared" ref="D39:E39" si="126">D40+D41</f>
        <v>6991683</v>
      </c>
      <c r="E39" s="281">
        <f t="shared" si="126"/>
        <v>0</v>
      </c>
      <c r="F39" s="281">
        <f t="shared" si="11"/>
        <v>74353946</v>
      </c>
      <c r="G39" s="281">
        <f t="shared" ref="G39:H39" si="127">G40+G41</f>
        <v>0</v>
      </c>
      <c r="H39" s="281">
        <f t="shared" si="127"/>
        <v>0</v>
      </c>
      <c r="I39" s="281">
        <f t="shared" si="34"/>
        <v>74353946</v>
      </c>
      <c r="J39" s="281">
        <f t="shared" ref="J39:K39" si="128">J40+J41</f>
        <v>-2200000</v>
      </c>
      <c r="K39" s="281">
        <f t="shared" si="128"/>
        <v>0</v>
      </c>
      <c r="L39" s="281">
        <f t="shared" si="12"/>
        <v>72153946</v>
      </c>
      <c r="M39" s="471">
        <f t="shared" ref="M39:N39" si="129">M40+M41</f>
        <v>3000000</v>
      </c>
      <c r="N39" s="281">
        <f t="shared" si="129"/>
        <v>0</v>
      </c>
      <c r="O39" s="281">
        <f t="shared" si="13"/>
        <v>75153946</v>
      </c>
      <c r="P39" s="506">
        <f t="shared" ref="P39:Q39" si="130">P40+P41</f>
        <v>0</v>
      </c>
      <c r="Q39" s="506">
        <f t="shared" si="130"/>
        <v>0</v>
      </c>
      <c r="R39" s="506">
        <f t="shared" si="14"/>
        <v>75153946</v>
      </c>
      <c r="S39" s="506">
        <f t="shared" si="125"/>
        <v>0</v>
      </c>
      <c r="T39" s="506">
        <f t="shared" ref="T39:V39" si="131">T40+T41</f>
        <v>0</v>
      </c>
      <c r="U39" s="506">
        <f t="shared" si="131"/>
        <v>0</v>
      </c>
      <c r="V39" s="506">
        <f t="shared" si="131"/>
        <v>0</v>
      </c>
      <c r="W39" s="506">
        <f t="shared" ref="W39:X39" si="132">W40+W41</f>
        <v>0</v>
      </c>
      <c r="X39" s="506">
        <f t="shared" si="132"/>
        <v>0</v>
      </c>
      <c r="Y39" s="506">
        <f t="shared" si="16"/>
        <v>0</v>
      </c>
      <c r="Z39" s="506">
        <f t="shared" ref="Z39:AA39" si="133">Z40+Z41</f>
        <v>0</v>
      </c>
      <c r="AA39" s="506">
        <f t="shared" si="133"/>
        <v>0</v>
      </c>
      <c r="AB39" s="506">
        <f t="shared" si="17"/>
        <v>0</v>
      </c>
      <c r="AC39" s="506">
        <f t="shared" ref="AC39:AD39" si="134">AC40+AC41</f>
        <v>0</v>
      </c>
      <c r="AD39" s="506">
        <f t="shared" si="134"/>
        <v>0</v>
      </c>
      <c r="AE39" s="506">
        <f t="shared" si="18"/>
        <v>0</v>
      </c>
      <c r="AF39" s="506">
        <f t="shared" ref="AF39:AG39" si="135">AF40+AF41</f>
        <v>0</v>
      </c>
      <c r="AG39" s="506">
        <f t="shared" si="135"/>
        <v>0</v>
      </c>
      <c r="AH39" s="506">
        <f t="shared" si="19"/>
        <v>0</v>
      </c>
    </row>
    <row r="40" spans="1:34" s="394" customFormat="1" ht="24" customHeight="1" x14ac:dyDescent="0.2">
      <c r="A40" s="427"/>
      <c r="B40" s="410" t="s">
        <v>717</v>
      </c>
      <c r="C40" s="445">
        <v>67362263</v>
      </c>
      <c r="D40" s="483">
        <v>6991683</v>
      </c>
      <c r="E40" s="445"/>
      <c r="F40" s="411">
        <f t="shared" si="11"/>
        <v>74353946</v>
      </c>
      <c r="G40" s="445"/>
      <c r="H40" s="411"/>
      <c r="I40" s="411">
        <f t="shared" si="34"/>
        <v>74353946</v>
      </c>
      <c r="J40" s="445">
        <v>-2200000</v>
      </c>
      <c r="K40" s="411"/>
      <c r="L40" s="411">
        <f t="shared" si="12"/>
        <v>72153946</v>
      </c>
      <c r="M40" s="483">
        <v>3000000</v>
      </c>
      <c r="N40" s="411"/>
      <c r="O40" s="411">
        <f t="shared" si="13"/>
        <v>75153946</v>
      </c>
      <c r="P40" s="445"/>
      <c r="Q40" s="411"/>
      <c r="R40" s="411">
        <f t="shared" si="14"/>
        <v>75153946</v>
      </c>
      <c r="S40" s="411">
        <v>0</v>
      </c>
      <c r="T40" s="411"/>
      <c r="U40" s="411"/>
      <c r="V40" s="411">
        <v>0</v>
      </c>
      <c r="W40" s="411"/>
      <c r="X40" s="411"/>
      <c r="Y40" s="411">
        <f t="shared" si="16"/>
        <v>0</v>
      </c>
      <c r="Z40" s="411"/>
      <c r="AA40" s="411"/>
      <c r="AB40" s="411">
        <f t="shared" si="17"/>
        <v>0</v>
      </c>
      <c r="AC40" s="411"/>
      <c r="AD40" s="411"/>
      <c r="AE40" s="411">
        <f t="shared" si="18"/>
        <v>0</v>
      </c>
      <c r="AF40" s="411"/>
      <c r="AG40" s="411"/>
      <c r="AH40" s="411">
        <f t="shared" si="19"/>
        <v>0</v>
      </c>
    </row>
    <row r="41" spans="1:34" s="394" customFormat="1" ht="18.75" hidden="1" customHeight="1" x14ac:dyDescent="0.2">
      <c r="A41" s="427"/>
      <c r="B41" s="410" t="s">
        <v>718</v>
      </c>
      <c r="C41" s="445">
        <v>0</v>
      </c>
      <c r="D41" s="445">
        <v>0</v>
      </c>
      <c r="E41" s="445">
        <v>0</v>
      </c>
      <c r="F41" s="281">
        <f t="shared" si="11"/>
        <v>0</v>
      </c>
      <c r="G41" s="445">
        <v>0</v>
      </c>
      <c r="H41" s="411">
        <v>0</v>
      </c>
      <c r="I41" s="281">
        <f t="shared" si="34"/>
        <v>0</v>
      </c>
      <c r="J41" s="445">
        <v>0</v>
      </c>
      <c r="K41" s="411">
        <v>0</v>
      </c>
      <c r="L41" s="281">
        <f t="shared" si="12"/>
        <v>0</v>
      </c>
      <c r="M41" s="445">
        <v>0</v>
      </c>
      <c r="N41" s="411">
        <v>0</v>
      </c>
      <c r="O41" s="281">
        <f t="shared" si="13"/>
        <v>0</v>
      </c>
      <c r="P41" s="445">
        <v>0</v>
      </c>
      <c r="Q41" s="411">
        <v>0</v>
      </c>
      <c r="R41" s="506">
        <f t="shared" si="14"/>
        <v>0</v>
      </c>
      <c r="S41" s="411">
        <v>0</v>
      </c>
      <c r="T41" s="411">
        <v>0</v>
      </c>
      <c r="U41" s="411">
        <v>0</v>
      </c>
      <c r="V41" s="411">
        <v>0</v>
      </c>
      <c r="W41" s="411">
        <v>0</v>
      </c>
      <c r="X41" s="411">
        <v>0</v>
      </c>
      <c r="Y41" s="411">
        <f t="shared" si="16"/>
        <v>0</v>
      </c>
      <c r="Z41" s="411">
        <v>0</v>
      </c>
      <c r="AA41" s="411">
        <v>0</v>
      </c>
      <c r="AB41" s="411">
        <f t="shared" si="17"/>
        <v>0</v>
      </c>
      <c r="AC41" s="411">
        <v>0</v>
      </c>
      <c r="AD41" s="411">
        <v>0</v>
      </c>
      <c r="AE41" s="411">
        <f t="shared" si="18"/>
        <v>0</v>
      </c>
      <c r="AF41" s="411">
        <v>0</v>
      </c>
      <c r="AG41" s="411">
        <v>0</v>
      </c>
      <c r="AH41" s="411">
        <f t="shared" si="19"/>
        <v>0</v>
      </c>
    </row>
    <row r="42" spans="1:34" s="389" customFormat="1" ht="41.25" customHeight="1" x14ac:dyDescent="0.2">
      <c r="A42" s="396"/>
      <c r="B42" s="403" t="s">
        <v>826</v>
      </c>
      <c r="C42" s="281">
        <f t="shared" ref="C42:S42" si="136">C43+C44</f>
        <v>0</v>
      </c>
      <c r="D42" s="471">
        <f t="shared" ref="D42:E42" si="137">D43+D44</f>
        <v>6850303</v>
      </c>
      <c r="E42" s="281">
        <f t="shared" si="137"/>
        <v>0</v>
      </c>
      <c r="F42" s="281">
        <f t="shared" si="11"/>
        <v>6850303</v>
      </c>
      <c r="G42" s="281">
        <f t="shared" ref="G42:H42" si="138">G43+G44</f>
        <v>0</v>
      </c>
      <c r="H42" s="281">
        <f t="shared" si="138"/>
        <v>0</v>
      </c>
      <c r="I42" s="281">
        <f t="shared" si="34"/>
        <v>6850303</v>
      </c>
      <c r="J42" s="281">
        <f t="shared" ref="J42:K42" si="139">J43+J44</f>
        <v>0</v>
      </c>
      <c r="K42" s="281">
        <f t="shared" si="139"/>
        <v>0</v>
      </c>
      <c r="L42" s="281">
        <f t="shared" si="12"/>
        <v>6850303</v>
      </c>
      <c r="M42" s="281">
        <f t="shared" ref="M42:N42" si="140">M43+M44</f>
        <v>0</v>
      </c>
      <c r="N42" s="281">
        <f t="shared" si="140"/>
        <v>0</v>
      </c>
      <c r="O42" s="281">
        <f t="shared" si="13"/>
        <v>6850303</v>
      </c>
      <c r="P42" s="506">
        <f t="shared" ref="P42:Q42" si="141">P43+P44</f>
        <v>0</v>
      </c>
      <c r="Q42" s="506">
        <f t="shared" si="141"/>
        <v>0</v>
      </c>
      <c r="R42" s="506">
        <f t="shared" si="14"/>
        <v>6850303</v>
      </c>
      <c r="S42" s="506">
        <f t="shared" si="136"/>
        <v>0</v>
      </c>
      <c r="T42" s="506">
        <f t="shared" ref="T42:V42" si="142">T43+T44</f>
        <v>0</v>
      </c>
      <c r="U42" s="506">
        <f t="shared" si="142"/>
        <v>0</v>
      </c>
      <c r="V42" s="506">
        <f t="shared" si="142"/>
        <v>0</v>
      </c>
      <c r="W42" s="506">
        <f t="shared" ref="W42:X42" si="143">W43+W44</f>
        <v>0</v>
      </c>
      <c r="X42" s="506">
        <f t="shared" si="143"/>
        <v>0</v>
      </c>
      <c r="Y42" s="506">
        <f t="shared" si="16"/>
        <v>0</v>
      </c>
      <c r="Z42" s="506">
        <f t="shared" ref="Z42:AA42" si="144">Z43+Z44</f>
        <v>0</v>
      </c>
      <c r="AA42" s="506">
        <f t="shared" si="144"/>
        <v>0</v>
      </c>
      <c r="AB42" s="506">
        <f t="shared" si="17"/>
        <v>0</v>
      </c>
      <c r="AC42" s="506">
        <f t="shared" ref="AC42:AD42" si="145">AC43+AC44</f>
        <v>0</v>
      </c>
      <c r="AD42" s="506">
        <f t="shared" si="145"/>
        <v>0</v>
      </c>
      <c r="AE42" s="506">
        <f t="shared" si="18"/>
        <v>0</v>
      </c>
      <c r="AF42" s="506">
        <f t="shared" ref="AF42:AG42" si="146">AF43+AF44</f>
        <v>0</v>
      </c>
      <c r="AG42" s="506">
        <f t="shared" si="146"/>
        <v>0</v>
      </c>
      <c r="AH42" s="506">
        <f t="shared" si="19"/>
        <v>0</v>
      </c>
    </row>
    <row r="43" spans="1:34" s="394" customFormat="1" ht="21" customHeight="1" x14ac:dyDescent="0.2">
      <c r="A43" s="427"/>
      <c r="B43" s="410" t="s">
        <v>717</v>
      </c>
      <c r="C43" s="445">
        <v>0</v>
      </c>
      <c r="D43" s="483">
        <v>6850303</v>
      </c>
      <c r="E43" s="445"/>
      <c r="F43" s="411">
        <f t="shared" si="11"/>
        <v>6850303</v>
      </c>
      <c r="G43" s="445"/>
      <c r="H43" s="411"/>
      <c r="I43" s="411">
        <f t="shared" si="34"/>
        <v>6850303</v>
      </c>
      <c r="J43" s="445"/>
      <c r="K43" s="411"/>
      <c r="L43" s="411">
        <f t="shared" si="12"/>
        <v>6850303</v>
      </c>
      <c r="M43" s="445"/>
      <c r="N43" s="411"/>
      <c r="O43" s="411">
        <f t="shared" si="13"/>
        <v>6850303</v>
      </c>
      <c r="P43" s="445"/>
      <c r="Q43" s="411"/>
      <c r="R43" s="411">
        <f t="shared" si="14"/>
        <v>6850303</v>
      </c>
      <c r="S43" s="411">
        <v>0</v>
      </c>
      <c r="T43" s="411"/>
      <c r="U43" s="411"/>
      <c r="V43" s="411">
        <v>0</v>
      </c>
      <c r="W43" s="411"/>
      <c r="X43" s="411"/>
      <c r="Y43" s="411">
        <f t="shared" si="16"/>
        <v>0</v>
      </c>
      <c r="Z43" s="411"/>
      <c r="AA43" s="411"/>
      <c r="AB43" s="411">
        <f t="shared" si="17"/>
        <v>0</v>
      </c>
      <c r="AC43" s="411"/>
      <c r="AD43" s="411"/>
      <c r="AE43" s="411">
        <f t="shared" si="18"/>
        <v>0</v>
      </c>
      <c r="AF43" s="411"/>
      <c r="AG43" s="411"/>
      <c r="AH43" s="411">
        <f t="shared" si="19"/>
        <v>0</v>
      </c>
    </row>
    <row r="44" spans="1:34" s="394" customFormat="1" ht="18.75" hidden="1" customHeight="1" x14ac:dyDescent="0.2">
      <c r="A44" s="427"/>
      <c r="B44" s="410" t="s">
        <v>718</v>
      </c>
      <c r="C44" s="445">
        <v>0</v>
      </c>
      <c r="D44" s="445">
        <v>0</v>
      </c>
      <c r="E44" s="445">
        <v>0</v>
      </c>
      <c r="F44" s="281">
        <f t="shared" si="11"/>
        <v>0</v>
      </c>
      <c r="G44" s="445">
        <v>0</v>
      </c>
      <c r="H44" s="411">
        <v>0</v>
      </c>
      <c r="I44" s="281">
        <f t="shared" si="34"/>
        <v>0</v>
      </c>
      <c r="J44" s="445">
        <v>0</v>
      </c>
      <c r="K44" s="411">
        <v>0</v>
      </c>
      <c r="L44" s="281">
        <f t="shared" si="12"/>
        <v>0</v>
      </c>
      <c r="M44" s="445">
        <v>0</v>
      </c>
      <c r="N44" s="411">
        <v>0</v>
      </c>
      <c r="O44" s="281">
        <f t="shared" si="13"/>
        <v>0</v>
      </c>
      <c r="P44" s="445">
        <v>0</v>
      </c>
      <c r="Q44" s="411">
        <v>0</v>
      </c>
      <c r="R44" s="506">
        <f t="shared" si="14"/>
        <v>0</v>
      </c>
      <c r="S44" s="411">
        <v>0</v>
      </c>
      <c r="T44" s="411">
        <v>0</v>
      </c>
      <c r="U44" s="411">
        <v>0</v>
      </c>
      <c r="V44" s="411">
        <v>0</v>
      </c>
      <c r="W44" s="411">
        <v>0</v>
      </c>
      <c r="X44" s="411">
        <v>0</v>
      </c>
      <c r="Y44" s="411">
        <f t="shared" si="16"/>
        <v>0</v>
      </c>
      <c r="Z44" s="411">
        <v>0</v>
      </c>
      <c r="AA44" s="411">
        <v>0</v>
      </c>
      <c r="AB44" s="411">
        <f t="shared" si="17"/>
        <v>0</v>
      </c>
      <c r="AC44" s="411">
        <v>0</v>
      </c>
      <c r="AD44" s="411">
        <v>0</v>
      </c>
      <c r="AE44" s="411">
        <f t="shared" si="18"/>
        <v>0</v>
      </c>
      <c r="AF44" s="411">
        <v>0</v>
      </c>
      <c r="AG44" s="411">
        <v>0</v>
      </c>
      <c r="AH44" s="411">
        <f t="shared" si="19"/>
        <v>0</v>
      </c>
    </row>
    <row r="45" spans="1:34" s="389" customFormat="1" ht="45.75" hidden="1" customHeight="1" x14ac:dyDescent="0.2">
      <c r="A45" s="396"/>
      <c r="B45" s="403" t="s">
        <v>749</v>
      </c>
      <c r="C45" s="281">
        <f t="shared" ref="C45:S45" si="147">C46+C47</f>
        <v>73699460</v>
      </c>
      <c r="D45" s="471">
        <f t="shared" ref="D45:E45" si="148">D46+D47</f>
        <v>6895097</v>
      </c>
      <c r="E45" s="281">
        <f t="shared" si="148"/>
        <v>0</v>
      </c>
      <c r="F45" s="281">
        <f t="shared" si="11"/>
        <v>80594557</v>
      </c>
      <c r="G45" s="281">
        <f t="shared" ref="G45:H45" si="149">G46+G47</f>
        <v>0</v>
      </c>
      <c r="H45" s="281">
        <f t="shared" si="149"/>
        <v>0</v>
      </c>
      <c r="I45" s="281">
        <f t="shared" si="34"/>
        <v>80594557</v>
      </c>
      <c r="J45" s="281">
        <f t="shared" ref="J45:K45" si="150">J46+J47</f>
        <v>-35400000</v>
      </c>
      <c r="K45" s="281">
        <f t="shared" si="150"/>
        <v>-45194557</v>
      </c>
      <c r="L45" s="281">
        <f t="shared" si="12"/>
        <v>0</v>
      </c>
      <c r="M45" s="281">
        <f t="shared" ref="M45:N45" si="151">M46+M47</f>
        <v>0</v>
      </c>
      <c r="N45" s="281">
        <f t="shared" si="151"/>
        <v>0</v>
      </c>
      <c r="O45" s="281">
        <f t="shared" si="13"/>
        <v>0</v>
      </c>
      <c r="P45" s="506">
        <f t="shared" ref="P45:Q45" si="152">P46+P47</f>
        <v>0</v>
      </c>
      <c r="Q45" s="506">
        <f t="shared" si="152"/>
        <v>0</v>
      </c>
      <c r="R45" s="506">
        <f t="shared" si="14"/>
        <v>0</v>
      </c>
      <c r="S45" s="506">
        <f t="shared" si="147"/>
        <v>0</v>
      </c>
      <c r="T45" s="506">
        <f t="shared" ref="T45:V45" si="153">T46+T47</f>
        <v>0</v>
      </c>
      <c r="U45" s="506">
        <f t="shared" si="153"/>
        <v>0</v>
      </c>
      <c r="V45" s="506">
        <f t="shared" si="153"/>
        <v>0</v>
      </c>
      <c r="W45" s="506">
        <f t="shared" ref="W45:X45" si="154">W46+W47</f>
        <v>0</v>
      </c>
      <c r="X45" s="506">
        <f t="shared" si="154"/>
        <v>0</v>
      </c>
      <c r="Y45" s="506">
        <f t="shared" si="16"/>
        <v>0</v>
      </c>
      <c r="Z45" s="506">
        <f t="shared" ref="Z45:AA45" si="155">Z46+Z47</f>
        <v>0</v>
      </c>
      <c r="AA45" s="506">
        <f t="shared" si="155"/>
        <v>0</v>
      </c>
      <c r="AB45" s="506">
        <f t="shared" si="17"/>
        <v>0</v>
      </c>
      <c r="AC45" s="506">
        <f t="shared" ref="AC45:AD45" si="156">AC46+AC47</f>
        <v>0</v>
      </c>
      <c r="AD45" s="506">
        <f t="shared" si="156"/>
        <v>0</v>
      </c>
      <c r="AE45" s="506">
        <f t="shared" si="18"/>
        <v>0</v>
      </c>
      <c r="AF45" s="506">
        <f t="shared" ref="AF45:AG45" si="157">AF46+AF47</f>
        <v>0</v>
      </c>
      <c r="AG45" s="506">
        <f t="shared" si="157"/>
        <v>0</v>
      </c>
      <c r="AH45" s="506">
        <f t="shared" si="19"/>
        <v>0</v>
      </c>
    </row>
    <row r="46" spans="1:34" s="394" customFormat="1" ht="26.25" hidden="1" customHeight="1" x14ac:dyDescent="0.2">
      <c r="A46" s="427"/>
      <c r="B46" s="410" t="s">
        <v>717</v>
      </c>
      <c r="C46" s="445">
        <v>73699460</v>
      </c>
      <c r="D46" s="483">
        <v>6895097</v>
      </c>
      <c r="E46" s="445"/>
      <c r="F46" s="411">
        <f t="shared" si="11"/>
        <v>80594557</v>
      </c>
      <c r="G46" s="445"/>
      <c r="H46" s="411"/>
      <c r="I46" s="411">
        <f t="shared" si="34"/>
        <v>80594557</v>
      </c>
      <c r="J46" s="445">
        <v>-35400000</v>
      </c>
      <c r="K46" s="411">
        <v>-45194557</v>
      </c>
      <c r="L46" s="411">
        <f t="shared" si="12"/>
        <v>0</v>
      </c>
      <c r="M46" s="445"/>
      <c r="N46" s="411"/>
      <c r="O46" s="411">
        <f t="shared" si="13"/>
        <v>0</v>
      </c>
      <c r="P46" s="445"/>
      <c r="Q46" s="411"/>
      <c r="R46" s="411">
        <f t="shared" si="14"/>
        <v>0</v>
      </c>
      <c r="S46" s="411">
        <v>0</v>
      </c>
      <c r="T46" s="411"/>
      <c r="U46" s="411"/>
      <c r="V46" s="411">
        <v>0</v>
      </c>
      <c r="W46" s="411"/>
      <c r="X46" s="411"/>
      <c r="Y46" s="411">
        <f t="shared" si="16"/>
        <v>0</v>
      </c>
      <c r="Z46" s="411"/>
      <c r="AA46" s="411"/>
      <c r="AB46" s="411">
        <f t="shared" si="17"/>
        <v>0</v>
      </c>
      <c r="AC46" s="411"/>
      <c r="AD46" s="411"/>
      <c r="AE46" s="411">
        <f t="shared" si="18"/>
        <v>0</v>
      </c>
      <c r="AF46" s="411"/>
      <c r="AG46" s="411"/>
      <c r="AH46" s="411">
        <f t="shared" si="19"/>
        <v>0</v>
      </c>
    </row>
    <row r="47" spans="1:34" s="394" customFormat="1" ht="18.75" hidden="1" customHeight="1" x14ac:dyDescent="0.2">
      <c r="A47" s="427"/>
      <c r="B47" s="410" t="s">
        <v>718</v>
      </c>
      <c r="C47" s="445">
        <v>0</v>
      </c>
      <c r="D47" s="445">
        <v>0</v>
      </c>
      <c r="E47" s="445">
        <v>0</v>
      </c>
      <c r="F47" s="281">
        <f t="shared" si="11"/>
        <v>0</v>
      </c>
      <c r="G47" s="445">
        <v>0</v>
      </c>
      <c r="H47" s="411">
        <v>0</v>
      </c>
      <c r="I47" s="281">
        <f t="shared" ref="I47:I78" si="158">E47+F47+G47</f>
        <v>0</v>
      </c>
      <c r="J47" s="445">
        <v>0</v>
      </c>
      <c r="K47" s="411">
        <v>0</v>
      </c>
      <c r="L47" s="281">
        <f t="shared" si="12"/>
        <v>0</v>
      </c>
      <c r="M47" s="445">
        <v>0</v>
      </c>
      <c r="N47" s="411">
        <v>0</v>
      </c>
      <c r="O47" s="281">
        <f t="shared" si="13"/>
        <v>0</v>
      </c>
      <c r="P47" s="445">
        <v>0</v>
      </c>
      <c r="Q47" s="411">
        <v>0</v>
      </c>
      <c r="R47" s="506">
        <f t="shared" si="14"/>
        <v>0</v>
      </c>
      <c r="S47" s="411">
        <v>0</v>
      </c>
      <c r="T47" s="411">
        <v>0</v>
      </c>
      <c r="U47" s="411">
        <v>0</v>
      </c>
      <c r="V47" s="411">
        <v>0</v>
      </c>
      <c r="W47" s="411">
        <v>0</v>
      </c>
      <c r="X47" s="411">
        <v>0</v>
      </c>
      <c r="Y47" s="411">
        <f t="shared" si="16"/>
        <v>0</v>
      </c>
      <c r="Z47" s="411">
        <v>0</v>
      </c>
      <c r="AA47" s="411">
        <v>0</v>
      </c>
      <c r="AB47" s="411">
        <f t="shared" si="17"/>
        <v>0</v>
      </c>
      <c r="AC47" s="411">
        <v>0</v>
      </c>
      <c r="AD47" s="411">
        <v>0</v>
      </c>
      <c r="AE47" s="411">
        <f t="shared" si="18"/>
        <v>0</v>
      </c>
      <c r="AF47" s="411">
        <v>0</v>
      </c>
      <c r="AG47" s="411">
        <v>0</v>
      </c>
      <c r="AH47" s="411">
        <f t="shared" si="19"/>
        <v>0</v>
      </c>
    </row>
    <row r="48" spans="1:34" s="389" customFormat="1" ht="44.25" customHeight="1" x14ac:dyDescent="0.2">
      <c r="A48" s="396"/>
      <c r="B48" s="403" t="s">
        <v>747</v>
      </c>
      <c r="C48" s="281">
        <f t="shared" ref="C48:S48" si="159">C49+C50</f>
        <v>47609645</v>
      </c>
      <c r="D48" s="471">
        <f t="shared" ref="D48:E48" si="160">D49+D50</f>
        <v>4792268</v>
      </c>
      <c r="E48" s="281">
        <f t="shared" si="160"/>
        <v>0</v>
      </c>
      <c r="F48" s="281">
        <f t="shared" si="11"/>
        <v>52401913</v>
      </c>
      <c r="G48" s="281">
        <f t="shared" ref="G48:H48" si="161">G49+G50</f>
        <v>0</v>
      </c>
      <c r="H48" s="281">
        <f t="shared" si="161"/>
        <v>0</v>
      </c>
      <c r="I48" s="281">
        <f t="shared" si="158"/>
        <v>52401913</v>
      </c>
      <c r="J48" s="281">
        <f t="shared" ref="J48:K48" si="162">J49+J50</f>
        <v>-7800000</v>
      </c>
      <c r="K48" s="281">
        <f t="shared" si="162"/>
        <v>0</v>
      </c>
      <c r="L48" s="281">
        <f t="shared" si="12"/>
        <v>44601913</v>
      </c>
      <c r="M48" s="471">
        <f t="shared" ref="M48:N48" si="163">M49+M50</f>
        <v>5305977</v>
      </c>
      <c r="N48" s="281">
        <f t="shared" si="163"/>
        <v>0</v>
      </c>
      <c r="O48" s="281">
        <f t="shared" si="13"/>
        <v>49907890</v>
      </c>
      <c r="P48" s="506">
        <f t="shared" ref="P48:Q48" si="164">P49+P50</f>
        <v>0</v>
      </c>
      <c r="Q48" s="506">
        <f t="shared" si="164"/>
        <v>0</v>
      </c>
      <c r="R48" s="506">
        <f t="shared" si="14"/>
        <v>49907890</v>
      </c>
      <c r="S48" s="506">
        <f t="shared" si="159"/>
        <v>0</v>
      </c>
      <c r="T48" s="506">
        <f t="shared" ref="T48:V48" si="165">T49+T50</f>
        <v>0</v>
      </c>
      <c r="U48" s="506">
        <f t="shared" si="165"/>
        <v>0</v>
      </c>
      <c r="V48" s="506">
        <f t="shared" si="165"/>
        <v>0</v>
      </c>
      <c r="W48" s="506">
        <f t="shared" ref="W48:X48" si="166">W49+W50</f>
        <v>0</v>
      </c>
      <c r="X48" s="506">
        <f t="shared" si="166"/>
        <v>0</v>
      </c>
      <c r="Y48" s="506">
        <f t="shared" si="16"/>
        <v>0</v>
      </c>
      <c r="Z48" s="506">
        <f t="shared" ref="Z48:AA48" si="167">Z49+Z50</f>
        <v>0</v>
      </c>
      <c r="AA48" s="506">
        <f t="shared" si="167"/>
        <v>0</v>
      </c>
      <c r="AB48" s="506">
        <f t="shared" si="17"/>
        <v>0</v>
      </c>
      <c r="AC48" s="506">
        <f t="shared" ref="AC48:AD48" si="168">AC49+AC50</f>
        <v>0</v>
      </c>
      <c r="AD48" s="506">
        <f t="shared" si="168"/>
        <v>0</v>
      </c>
      <c r="AE48" s="506">
        <f t="shared" si="18"/>
        <v>0</v>
      </c>
      <c r="AF48" s="506">
        <f t="shared" ref="AF48:AG48" si="169">AF49+AF50</f>
        <v>0</v>
      </c>
      <c r="AG48" s="506">
        <f t="shared" si="169"/>
        <v>0</v>
      </c>
      <c r="AH48" s="506">
        <f t="shared" si="19"/>
        <v>0</v>
      </c>
    </row>
    <row r="49" spans="1:34" s="394" customFormat="1" ht="23.25" customHeight="1" x14ac:dyDescent="0.2">
      <c r="A49" s="427"/>
      <c r="B49" s="410" t="s">
        <v>717</v>
      </c>
      <c r="C49" s="445">
        <v>47609645</v>
      </c>
      <c r="D49" s="483">
        <v>4792268</v>
      </c>
      <c r="E49" s="445"/>
      <c r="F49" s="411">
        <f t="shared" si="11"/>
        <v>52401913</v>
      </c>
      <c r="G49" s="445"/>
      <c r="H49" s="411"/>
      <c r="I49" s="411">
        <f t="shared" si="158"/>
        <v>52401913</v>
      </c>
      <c r="J49" s="445">
        <v>-7800000</v>
      </c>
      <c r="K49" s="411"/>
      <c r="L49" s="411">
        <f t="shared" si="12"/>
        <v>44601913</v>
      </c>
      <c r="M49" s="483">
        <f>2305977+3000000</f>
        <v>5305977</v>
      </c>
      <c r="N49" s="411"/>
      <c r="O49" s="411">
        <f t="shared" si="13"/>
        <v>49907890</v>
      </c>
      <c r="P49" s="445"/>
      <c r="Q49" s="411"/>
      <c r="R49" s="411">
        <f t="shared" si="14"/>
        <v>49907890</v>
      </c>
      <c r="S49" s="411">
        <v>0</v>
      </c>
      <c r="T49" s="411"/>
      <c r="U49" s="411"/>
      <c r="V49" s="411">
        <v>0</v>
      </c>
      <c r="W49" s="411"/>
      <c r="X49" s="411"/>
      <c r="Y49" s="411">
        <f t="shared" si="16"/>
        <v>0</v>
      </c>
      <c r="Z49" s="411"/>
      <c r="AA49" s="411"/>
      <c r="AB49" s="411">
        <f t="shared" si="17"/>
        <v>0</v>
      </c>
      <c r="AC49" s="411"/>
      <c r="AD49" s="411"/>
      <c r="AE49" s="411">
        <f t="shared" si="18"/>
        <v>0</v>
      </c>
      <c r="AF49" s="411"/>
      <c r="AG49" s="411"/>
      <c r="AH49" s="411">
        <f t="shared" si="19"/>
        <v>0</v>
      </c>
    </row>
    <row r="50" spans="1:34" s="394" customFormat="1" ht="18.75" hidden="1" customHeight="1" x14ac:dyDescent="0.2">
      <c r="A50" s="427"/>
      <c r="B50" s="410" t="s">
        <v>718</v>
      </c>
      <c r="C50" s="445">
        <v>0</v>
      </c>
      <c r="D50" s="445">
        <v>0</v>
      </c>
      <c r="E50" s="445">
        <v>0</v>
      </c>
      <c r="F50" s="281">
        <f t="shared" si="11"/>
        <v>0</v>
      </c>
      <c r="G50" s="445">
        <v>0</v>
      </c>
      <c r="H50" s="411">
        <v>0</v>
      </c>
      <c r="I50" s="281">
        <f t="shared" si="158"/>
        <v>0</v>
      </c>
      <c r="J50" s="445">
        <v>0</v>
      </c>
      <c r="K50" s="411">
        <v>0</v>
      </c>
      <c r="L50" s="281">
        <f t="shared" si="12"/>
        <v>0</v>
      </c>
      <c r="M50" s="445">
        <v>0</v>
      </c>
      <c r="N50" s="411">
        <v>0</v>
      </c>
      <c r="O50" s="281">
        <f t="shared" si="13"/>
        <v>0</v>
      </c>
      <c r="P50" s="445">
        <v>0</v>
      </c>
      <c r="Q50" s="411">
        <v>0</v>
      </c>
      <c r="R50" s="506">
        <f t="shared" si="14"/>
        <v>0</v>
      </c>
      <c r="S50" s="411">
        <v>0</v>
      </c>
      <c r="T50" s="411">
        <v>0</v>
      </c>
      <c r="U50" s="411">
        <v>0</v>
      </c>
      <c r="V50" s="411">
        <v>0</v>
      </c>
      <c r="W50" s="411">
        <v>0</v>
      </c>
      <c r="X50" s="411">
        <v>0</v>
      </c>
      <c r="Y50" s="411">
        <f t="shared" si="16"/>
        <v>0</v>
      </c>
      <c r="Z50" s="411">
        <v>0</v>
      </c>
      <c r="AA50" s="411">
        <v>0</v>
      </c>
      <c r="AB50" s="411">
        <f t="shared" si="17"/>
        <v>0</v>
      </c>
      <c r="AC50" s="411">
        <v>0</v>
      </c>
      <c r="AD50" s="411">
        <v>0</v>
      </c>
      <c r="AE50" s="411">
        <f t="shared" si="18"/>
        <v>0</v>
      </c>
      <c r="AF50" s="411">
        <v>0</v>
      </c>
      <c r="AG50" s="411">
        <v>0</v>
      </c>
      <c r="AH50" s="411">
        <f t="shared" si="19"/>
        <v>0</v>
      </c>
    </row>
    <row r="51" spans="1:34" s="389" customFormat="1" ht="42" customHeight="1" x14ac:dyDescent="0.2">
      <c r="A51" s="396"/>
      <c r="B51" s="403" t="s">
        <v>818</v>
      </c>
      <c r="C51" s="281">
        <f t="shared" ref="C51:S51" si="170">C52+C53</f>
        <v>0</v>
      </c>
      <c r="D51" s="471">
        <f t="shared" ref="D51:E51" si="171">D52+D53</f>
        <v>5714066</v>
      </c>
      <c r="E51" s="281">
        <f t="shared" si="171"/>
        <v>0</v>
      </c>
      <c r="F51" s="281">
        <f t="shared" si="11"/>
        <v>5714066</v>
      </c>
      <c r="G51" s="281">
        <f t="shared" ref="G51:H51" si="172">G52+G53</f>
        <v>0</v>
      </c>
      <c r="H51" s="281">
        <f t="shared" si="172"/>
        <v>0</v>
      </c>
      <c r="I51" s="281">
        <f t="shared" si="158"/>
        <v>5714066</v>
      </c>
      <c r="J51" s="281">
        <f t="shared" ref="J51:K51" si="173">J52+J53</f>
        <v>0</v>
      </c>
      <c r="K51" s="281">
        <f t="shared" si="173"/>
        <v>0</v>
      </c>
      <c r="L51" s="281">
        <f t="shared" si="12"/>
        <v>5714066</v>
      </c>
      <c r="M51" s="471">
        <f t="shared" ref="M51:N51" si="174">M52+M53</f>
        <v>22000000</v>
      </c>
      <c r="N51" s="281">
        <f t="shared" si="174"/>
        <v>0</v>
      </c>
      <c r="O51" s="281">
        <f t="shared" si="13"/>
        <v>27714066</v>
      </c>
      <c r="P51" s="506">
        <f t="shared" ref="P51:Q51" si="175">P52+P53</f>
        <v>0</v>
      </c>
      <c r="Q51" s="506">
        <f t="shared" si="175"/>
        <v>0</v>
      </c>
      <c r="R51" s="506">
        <f t="shared" si="14"/>
        <v>27714066</v>
      </c>
      <c r="S51" s="506">
        <f t="shared" si="170"/>
        <v>0</v>
      </c>
      <c r="T51" s="506">
        <f t="shared" ref="T51:V51" si="176">T52+T53</f>
        <v>0</v>
      </c>
      <c r="U51" s="506">
        <f t="shared" si="176"/>
        <v>0</v>
      </c>
      <c r="V51" s="506">
        <f t="shared" si="176"/>
        <v>0</v>
      </c>
      <c r="W51" s="506">
        <f t="shared" ref="W51:X51" si="177">W52+W53</f>
        <v>0</v>
      </c>
      <c r="X51" s="506">
        <f t="shared" si="177"/>
        <v>0</v>
      </c>
      <c r="Y51" s="506">
        <f t="shared" si="16"/>
        <v>0</v>
      </c>
      <c r="Z51" s="506">
        <f t="shared" ref="Z51:AA51" si="178">Z52+Z53</f>
        <v>0</v>
      </c>
      <c r="AA51" s="506">
        <f t="shared" si="178"/>
        <v>0</v>
      </c>
      <c r="AB51" s="506">
        <f t="shared" si="17"/>
        <v>0</v>
      </c>
      <c r="AC51" s="506">
        <f t="shared" ref="AC51:AD51" si="179">AC52+AC53</f>
        <v>0</v>
      </c>
      <c r="AD51" s="506">
        <f t="shared" si="179"/>
        <v>0</v>
      </c>
      <c r="AE51" s="506">
        <f t="shared" si="18"/>
        <v>0</v>
      </c>
      <c r="AF51" s="506">
        <f t="shared" ref="AF51:AG51" si="180">AF52+AF53</f>
        <v>0</v>
      </c>
      <c r="AG51" s="506">
        <f t="shared" si="180"/>
        <v>0</v>
      </c>
      <c r="AH51" s="506">
        <f t="shared" si="19"/>
        <v>0</v>
      </c>
    </row>
    <row r="52" spans="1:34" s="394" customFormat="1" ht="26.25" customHeight="1" x14ac:dyDescent="0.2">
      <c r="A52" s="427"/>
      <c r="B52" s="410" t="s">
        <v>717</v>
      </c>
      <c r="C52" s="445">
        <v>0</v>
      </c>
      <c r="D52" s="483">
        <v>5714066</v>
      </c>
      <c r="E52" s="445"/>
      <c r="F52" s="411">
        <f t="shared" si="11"/>
        <v>5714066</v>
      </c>
      <c r="G52" s="445"/>
      <c r="H52" s="445"/>
      <c r="I52" s="411">
        <f t="shared" si="158"/>
        <v>5714066</v>
      </c>
      <c r="J52" s="445"/>
      <c r="K52" s="445"/>
      <c r="L52" s="411">
        <f t="shared" si="12"/>
        <v>5714066</v>
      </c>
      <c r="M52" s="483">
        <v>22000000</v>
      </c>
      <c r="N52" s="445"/>
      <c r="O52" s="411">
        <f t="shared" si="13"/>
        <v>27714066</v>
      </c>
      <c r="P52" s="445"/>
      <c r="Q52" s="445"/>
      <c r="R52" s="411">
        <f t="shared" si="14"/>
        <v>27714066</v>
      </c>
      <c r="S52" s="445">
        <v>0</v>
      </c>
      <c r="T52" s="445"/>
      <c r="U52" s="445"/>
      <c r="V52" s="445">
        <v>0</v>
      </c>
      <c r="W52" s="445"/>
      <c r="X52" s="445"/>
      <c r="Y52" s="411">
        <f t="shared" si="16"/>
        <v>0</v>
      </c>
      <c r="Z52" s="445"/>
      <c r="AA52" s="445"/>
      <c r="AB52" s="411">
        <f t="shared" si="17"/>
        <v>0</v>
      </c>
      <c r="AC52" s="445"/>
      <c r="AD52" s="445"/>
      <c r="AE52" s="411">
        <f t="shared" si="18"/>
        <v>0</v>
      </c>
      <c r="AF52" s="445"/>
      <c r="AG52" s="445"/>
      <c r="AH52" s="411">
        <f t="shared" si="19"/>
        <v>0</v>
      </c>
    </row>
    <row r="53" spans="1:34" s="394" customFormat="1" ht="21" hidden="1" customHeight="1" x14ac:dyDescent="0.2">
      <c r="A53" s="427"/>
      <c r="B53" s="410" t="s">
        <v>718</v>
      </c>
      <c r="C53" s="445">
        <v>0</v>
      </c>
      <c r="D53" s="445">
        <v>0</v>
      </c>
      <c r="E53" s="445">
        <v>0</v>
      </c>
      <c r="F53" s="281">
        <f t="shared" si="11"/>
        <v>0</v>
      </c>
      <c r="G53" s="445">
        <v>0</v>
      </c>
      <c r="H53" s="445">
        <v>0</v>
      </c>
      <c r="I53" s="281">
        <f t="shared" si="158"/>
        <v>0</v>
      </c>
      <c r="J53" s="445">
        <v>0</v>
      </c>
      <c r="K53" s="445">
        <v>0</v>
      </c>
      <c r="L53" s="282">
        <f t="shared" si="12"/>
        <v>0</v>
      </c>
      <c r="M53" s="445">
        <v>0</v>
      </c>
      <c r="N53" s="445">
        <v>0</v>
      </c>
      <c r="O53" s="282">
        <f t="shared" si="13"/>
        <v>0</v>
      </c>
      <c r="P53" s="445">
        <v>0</v>
      </c>
      <c r="Q53" s="445">
        <v>0</v>
      </c>
      <c r="R53" s="507">
        <f t="shared" si="14"/>
        <v>0</v>
      </c>
      <c r="S53" s="445">
        <v>0</v>
      </c>
      <c r="T53" s="445">
        <v>0</v>
      </c>
      <c r="U53" s="445">
        <v>0</v>
      </c>
      <c r="V53" s="445">
        <v>0</v>
      </c>
      <c r="W53" s="445">
        <v>0</v>
      </c>
      <c r="X53" s="445">
        <v>0</v>
      </c>
      <c r="Y53" s="411">
        <f t="shared" si="16"/>
        <v>0</v>
      </c>
      <c r="Z53" s="445">
        <v>0</v>
      </c>
      <c r="AA53" s="445">
        <v>0</v>
      </c>
      <c r="AB53" s="411">
        <f t="shared" si="17"/>
        <v>0</v>
      </c>
      <c r="AC53" s="445">
        <v>0</v>
      </c>
      <c r="AD53" s="445">
        <v>0</v>
      </c>
      <c r="AE53" s="411">
        <f t="shared" si="18"/>
        <v>0</v>
      </c>
      <c r="AF53" s="445">
        <v>0</v>
      </c>
      <c r="AG53" s="445">
        <v>0</v>
      </c>
      <c r="AH53" s="411">
        <f t="shared" si="19"/>
        <v>0</v>
      </c>
    </row>
    <row r="54" spans="1:34" s="389" customFormat="1" ht="59.25" hidden="1" customHeight="1" x14ac:dyDescent="0.2">
      <c r="A54" s="396"/>
      <c r="B54" s="403" t="s">
        <v>889</v>
      </c>
      <c r="C54" s="281">
        <f t="shared" ref="C54:E54" si="181">C55+C56</f>
        <v>10000000</v>
      </c>
      <c r="D54" s="471">
        <f t="shared" si="181"/>
        <v>4800829</v>
      </c>
      <c r="E54" s="281">
        <f t="shared" si="181"/>
        <v>0</v>
      </c>
      <c r="F54" s="281">
        <f t="shared" si="11"/>
        <v>14800829</v>
      </c>
      <c r="G54" s="471">
        <f t="shared" ref="G54:H54" si="182">G55+G56</f>
        <v>-14800829</v>
      </c>
      <c r="H54" s="281">
        <f t="shared" si="182"/>
        <v>0</v>
      </c>
      <c r="I54" s="281">
        <f t="shared" si="158"/>
        <v>0</v>
      </c>
      <c r="J54" s="281">
        <f t="shared" ref="J54:K54" si="183">J55+J56</f>
        <v>0</v>
      </c>
      <c r="K54" s="281">
        <f t="shared" si="183"/>
        <v>0</v>
      </c>
      <c r="L54" s="282">
        <f t="shared" si="12"/>
        <v>0</v>
      </c>
      <c r="M54" s="281">
        <f t="shared" ref="M54:N54" si="184">M55+M56</f>
        <v>0</v>
      </c>
      <c r="N54" s="281">
        <f t="shared" si="184"/>
        <v>0</v>
      </c>
      <c r="O54" s="282">
        <f t="shared" si="13"/>
        <v>0</v>
      </c>
      <c r="P54" s="506">
        <f t="shared" ref="P54:Q54" si="185">P55+P56</f>
        <v>0</v>
      </c>
      <c r="Q54" s="506">
        <f t="shared" si="185"/>
        <v>0</v>
      </c>
      <c r="R54" s="507">
        <f t="shared" si="14"/>
        <v>0</v>
      </c>
      <c r="S54" s="506">
        <f t="shared" ref="S54" si="186">S55+S56</f>
        <v>0</v>
      </c>
      <c r="T54" s="506">
        <f t="shared" ref="T54:V54" si="187">T55+T56</f>
        <v>0</v>
      </c>
      <c r="U54" s="506">
        <f t="shared" si="187"/>
        <v>0</v>
      </c>
      <c r="V54" s="506">
        <f t="shared" si="187"/>
        <v>0</v>
      </c>
      <c r="W54" s="506">
        <f t="shared" ref="W54:X54" si="188">W55+W56</f>
        <v>0</v>
      </c>
      <c r="X54" s="506">
        <f t="shared" si="188"/>
        <v>0</v>
      </c>
      <c r="Y54" s="506">
        <f t="shared" si="16"/>
        <v>0</v>
      </c>
      <c r="Z54" s="506">
        <f t="shared" ref="Z54:AA54" si="189">Z55+Z56</f>
        <v>0</v>
      </c>
      <c r="AA54" s="506">
        <f t="shared" si="189"/>
        <v>0</v>
      </c>
      <c r="AB54" s="506">
        <f t="shared" si="17"/>
        <v>0</v>
      </c>
      <c r="AC54" s="506">
        <f t="shared" ref="AC54:AD54" si="190">AC55+AC56</f>
        <v>0</v>
      </c>
      <c r="AD54" s="506">
        <f t="shared" si="190"/>
        <v>0</v>
      </c>
      <c r="AE54" s="506">
        <f t="shared" si="18"/>
        <v>0</v>
      </c>
      <c r="AF54" s="506">
        <f t="shared" ref="AF54:AG54" si="191">AF55+AF56</f>
        <v>0</v>
      </c>
      <c r="AG54" s="506">
        <f t="shared" si="191"/>
        <v>0</v>
      </c>
      <c r="AH54" s="506">
        <f t="shared" si="19"/>
        <v>0</v>
      </c>
    </row>
    <row r="55" spans="1:34" s="394" customFormat="1" ht="21" hidden="1" customHeight="1" x14ac:dyDescent="0.2">
      <c r="A55" s="427"/>
      <c r="B55" s="410" t="s">
        <v>717</v>
      </c>
      <c r="C55" s="445">
        <v>10000000</v>
      </c>
      <c r="D55" s="483">
        <v>4800829</v>
      </c>
      <c r="E55" s="445"/>
      <c r="F55" s="411">
        <f t="shared" si="11"/>
        <v>14800829</v>
      </c>
      <c r="G55" s="483">
        <v>-14800829</v>
      </c>
      <c r="H55" s="445">
        <v>0</v>
      </c>
      <c r="I55" s="411">
        <f t="shared" si="158"/>
        <v>0</v>
      </c>
      <c r="J55" s="445"/>
      <c r="K55" s="445">
        <v>0</v>
      </c>
      <c r="L55" s="282">
        <f t="shared" si="12"/>
        <v>0</v>
      </c>
      <c r="M55" s="445"/>
      <c r="N55" s="445">
        <v>0</v>
      </c>
      <c r="O55" s="282">
        <f t="shared" si="13"/>
        <v>0</v>
      </c>
      <c r="P55" s="445"/>
      <c r="Q55" s="445">
        <v>0</v>
      </c>
      <c r="R55" s="507">
        <f t="shared" si="14"/>
        <v>0</v>
      </c>
      <c r="S55" s="445">
        <v>0</v>
      </c>
      <c r="T55" s="445"/>
      <c r="U55" s="445">
        <v>0</v>
      </c>
      <c r="V55" s="445">
        <v>0</v>
      </c>
      <c r="W55" s="445"/>
      <c r="X55" s="445">
        <v>0</v>
      </c>
      <c r="Y55" s="411">
        <f t="shared" si="16"/>
        <v>0</v>
      </c>
      <c r="Z55" s="445"/>
      <c r="AA55" s="445">
        <v>0</v>
      </c>
      <c r="AB55" s="411">
        <f t="shared" si="17"/>
        <v>0</v>
      </c>
      <c r="AC55" s="445"/>
      <c r="AD55" s="445">
        <v>0</v>
      </c>
      <c r="AE55" s="411">
        <f t="shared" si="18"/>
        <v>0</v>
      </c>
      <c r="AF55" s="445"/>
      <c r="AG55" s="445">
        <v>0</v>
      </c>
      <c r="AH55" s="411">
        <f t="shared" si="19"/>
        <v>0</v>
      </c>
    </row>
    <row r="56" spans="1:34" s="394" customFormat="1" ht="21" hidden="1" customHeight="1" x14ac:dyDescent="0.2">
      <c r="A56" s="427"/>
      <c r="B56" s="410" t="s">
        <v>718</v>
      </c>
      <c r="C56" s="445">
        <v>0</v>
      </c>
      <c r="D56" s="445">
        <v>0</v>
      </c>
      <c r="E56" s="445">
        <v>0</v>
      </c>
      <c r="F56" s="281">
        <f t="shared" si="11"/>
        <v>0</v>
      </c>
      <c r="G56" s="445">
        <v>0</v>
      </c>
      <c r="H56" s="445">
        <v>0</v>
      </c>
      <c r="I56" s="281">
        <f t="shared" si="158"/>
        <v>0</v>
      </c>
      <c r="J56" s="445">
        <v>0</v>
      </c>
      <c r="K56" s="445">
        <v>0</v>
      </c>
      <c r="L56" s="282">
        <f t="shared" si="12"/>
        <v>0</v>
      </c>
      <c r="M56" s="445">
        <v>0</v>
      </c>
      <c r="N56" s="445">
        <v>0</v>
      </c>
      <c r="O56" s="282">
        <f t="shared" si="13"/>
        <v>0</v>
      </c>
      <c r="P56" s="445">
        <v>0</v>
      </c>
      <c r="Q56" s="445">
        <v>0</v>
      </c>
      <c r="R56" s="507">
        <f t="shared" si="14"/>
        <v>0</v>
      </c>
      <c r="S56" s="445">
        <v>0</v>
      </c>
      <c r="T56" s="445">
        <v>0</v>
      </c>
      <c r="U56" s="445">
        <v>0</v>
      </c>
      <c r="V56" s="445">
        <v>0</v>
      </c>
      <c r="W56" s="445">
        <v>0</v>
      </c>
      <c r="X56" s="445">
        <v>0</v>
      </c>
      <c r="Y56" s="401">
        <f t="shared" si="16"/>
        <v>0</v>
      </c>
      <c r="Z56" s="445">
        <v>0</v>
      </c>
      <c r="AA56" s="445">
        <v>0</v>
      </c>
      <c r="AB56" s="401">
        <f t="shared" si="17"/>
        <v>0</v>
      </c>
      <c r="AC56" s="445">
        <v>0</v>
      </c>
      <c r="AD56" s="445">
        <v>0</v>
      </c>
      <c r="AE56" s="401">
        <f t="shared" si="18"/>
        <v>0</v>
      </c>
      <c r="AF56" s="445">
        <v>0</v>
      </c>
      <c r="AG56" s="445">
        <v>0</v>
      </c>
      <c r="AH56" s="401">
        <f t="shared" si="19"/>
        <v>0</v>
      </c>
    </row>
    <row r="57" spans="1:34" s="394" customFormat="1" ht="42.75" hidden="1" customHeight="1" x14ac:dyDescent="0.2">
      <c r="A57" s="427"/>
      <c r="B57" s="403" t="s">
        <v>757</v>
      </c>
      <c r="C57" s="281">
        <f t="shared" ref="C57:E57" si="192">C58+C59</f>
        <v>0</v>
      </c>
      <c r="D57" s="281">
        <f t="shared" si="192"/>
        <v>0</v>
      </c>
      <c r="E57" s="281">
        <f t="shared" si="192"/>
        <v>0</v>
      </c>
      <c r="F57" s="281">
        <f t="shared" si="11"/>
        <v>0</v>
      </c>
      <c r="G57" s="281">
        <f t="shared" ref="G57:H57" si="193">G58+G59</f>
        <v>0</v>
      </c>
      <c r="H57" s="281">
        <f t="shared" si="193"/>
        <v>0</v>
      </c>
      <c r="I57" s="281">
        <f t="shared" si="158"/>
        <v>0</v>
      </c>
      <c r="J57" s="281">
        <f t="shared" ref="J57:K57" si="194">J58+J59</f>
        <v>0</v>
      </c>
      <c r="K57" s="281">
        <f t="shared" si="194"/>
        <v>0</v>
      </c>
      <c r="L57" s="282">
        <f t="shared" si="12"/>
        <v>0</v>
      </c>
      <c r="M57" s="281">
        <f t="shared" ref="M57:N57" si="195">M58+M59</f>
        <v>0</v>
      </c>
      <c r="N57" s="281">
        <f t="shared" si="195"/>
        <v>0</v>
      </c>
      <c r="O57" s="282">
        <f t="shared" si="13"/>
        <v>0</v>
      </c>
      <c r="P57" s="506">
        <f t="shared" ref="P57:Q57" si="196">P58+P59</f>
        <v>0</v>
      </c>
      <c r="Q57" s="506">
        <f t="shared" si="196"/>
        <v>0</v>
      </c>
      <c r="R57" s="507">
        <f t="shared" si="14"/>
        <v>0</v>
      </c>
      <c r="S57" s="506">
        <f t="shared" ref="S57" si="197">S58+S59</f>
        <v>0</v>
      </c>
      <c r="T57" s="506">
        <f t="shared" ref="T57:V57" si="198">T58+T59</f>
        <v>0</v>
      </c>
      <c r="U57" s="506">
        <f t="shared" si="198"/>
        <v>0</v>
      </c>
      <c r="V57" s="506">
        <f t="shared" si="198"/>
        <v>0</v>
      </c>
      <c r="W57" s="506">
        <f t="shared" ref="W57:X57" si="199">W58+W59</f>
        <v>0</v>
      </c>
      <c r="X57" s="506">
        <f t="shared" si="199"/>
        <v>0</v>
      </c>
      <c r="Y57" s="401">
        <f t="shared" si="16"/>
        <v>0</v>
      </c>
      <c r="Z57" s="506">
        <f t="shared" ref="Z57:AA57" si="200">Z58+Z59</f>
        <v>0</v>
      </c>
      <c r="AA57" s="506">
        <f t="shared" si="200"/>
        <v>0</v>
      </c>
      <c r="AB57" s="401">
        <f t="shared" si="17"/>
        <v>0</v>
      </c>
      <c r="AC57" s="506">
        <f t="shared" ref="AC57:AD57" si="201">AC58+AC59</f>
        <v>0</v>
      </c>
      <c r="AD57" s="506">
        <f t="shared" si="201"/>
        <v>0</v>
      </c>
      <c r="AE57" s="401">
        <f t="shared" si="18"/>
        <v>0</v>
      </c>
      <c r="AF57" s="506">
        <f t="shared" ref="AF57:AG57" si="202">AF58+AF59</f>
        <v>0</v>
      </c>
      <c r="AG57" s="506">
        <f t="shared" si="202"/>
        <v>0</v>
      </c>
      <c r="AH57" s="401">
        <f t="shared" si="19"/>
        <v>0</v>
      </c>
    </row>
    <row r="58" spans="1:34" s="394" customFormat="1" ht="21" hidden="1" customHeight="1" x14ac:dyDescent="0.2">
      <c r="A58" s="427"/>
      <c r="B58" s="410" t="s">
        <v>717</v>
      </c>
      <c r="C58" s="445"/>
      <c r="D58" s="445"/>
      <c r="E58" s="445"/>
      <c r="F58" s="281">
        <f t="shared" si="11"/>
        <v>0</v>
      </c>
      <c r="G58" s="445"/>
      <c r="H58" s="445">
        <v>0</v>
      </c>
      <c r="I58" s="281">
        <f t="shared" si="158"/>
        <v>0</v>
      </c>
      <c r="J58" s="445"/>
      <c r="K58" s="445">
        <v>0</v>
      </c>
      <c r="L58" s="282">
        <f t="shared" si="12"/>
        <v>0</v>
      </c>
      <c r="M58" s="445"/>
      <c r="N58" s="445">
        <v>0</v>
      </c>
      <c r="O58" s="282">
        <f t="shared" si="13"/>
        <v>0</v>
      </c>
      <c r="P58" s="445"/>
      <c r="Q58" s="445">
        <v>0</v>
      </c>
      <c r="R58" s="507">
        <f t="shared" si="14"/>
        <v>0</v>
      </c>
      <c r="S58" s="445">
        <v>0</v>
      </c>
      <c r="T58" s="445">
        <v>0</v>
      </c>
      <c r="U58" s="445">
        <v>0</v>
      </c>
      <c r="V58" s="445">
        <v>0</v>
      </c>
      <c r="W58" s="445">
        <v>0</v>
      </c>
      <c r="X58" s="445">
        <v>0</v>
      </c>
      <c r="Y58" s="401">
        <f t="shared" si="16"/>
        <v>0</v>
      </c>
      <c r="Z58" s="445">
        <v>0</v>
      </c>
      <c r="AA58" s="445">
        <v>0</v>
      </c>
      <c r="AB58" s="401">
        <f t="shared" si="17"/>
        <v>0</v>
      </c>
      <c r="AC58" s="445">
        <v>0</v>
      </c>
      <c r="AD58" s="445">
        <v>0</v>
      </c>
      <c r="AE58" s="401">
        <f t="shared" si="18"/>
        <v>0</v>
      </c>
      <c r="AF58" s="445">
        <v>0</v>
      </c>
      <c r="AG58" s="445">
        <v>0</v>
      </c>
      <c r="AH58" s="401">
        <f t="shared" si="19"/>
        <v>0</v>
      </c>
    </row>
    <row r="59" spans="1:34" s="394" customFormat="1" ht="21" hidden="1" customHeight="1" x14ac:dyDescent="0.2">
      <c r="A59" s="427"/>
      <c r="B59" s="410" t="s">
        <v>718</v>
      </c>
      <c r="C59" s="445">
        <v>0</v>
      </c>
      <c r="D59" s="445">
        <v>0</v>
      </c>
      <c r="E59" s="445">
        <v>0</v>
      </c>
      <c r="F59" s="281">
        <f t="shared" si="11"/>
        <v>0</v>
      </c>
      <c r="G59" s="445">
        <v>0</v>
      </c>
      <c r="H59" s="445">
        <v>0</v>
      </c>
      <c r="I59" s="281">
        <f t="shared" si="158"/>
        <v>0</v>
      </c>
      <c r="J59" s="445">
        <v>0</v>
      </c>
      <c r="K59" s="445">
        <v>0</v>
      </c>
      <c r="L59" s="282">
        <f t="shared" si="12"/>
        <v>0</v>
      </c>
      <c r="M59" s="445">
        <v>0</v>
      </c>
      <c r="N59" s="445">
        <v>0</v>
      </c>
      <c r="O59" s="282">
        <f t="shared" si="13"/>
        <v>0</v>
      </c>
      <c r="P59" s="445">
        <v>0</v>
      </c>
      <c r="Q59" s="445">
        <v>0</v>
      </c>
      <c r="R59" s="507">
        <f t="shared" si="14"/>
        <v>0</v>
      </c>
      <c r="S59" s="445">
        <v>0</v>
      </c>
      <c r="T59" s="445">
        <v>0</v>
      </c>
      <c r="U59" s="445">
        <v>0</v>
      </c>
      <c r="V59" s="445">
        <v>0</v>
      </c>
      <c r="W59" s="445">
        <v>0</v>
      </c>
      <c r="X59" s="445">
        <v>0</v>
      </c>
      <c r="Y59" s="401">
        <f t="shared" si="16"/>
        <v>0</v>
      </c>
      <c r="Z59" s="445">
        <v>0</v>
      </c>
      <c r="AA59" s="445">
        <v>0</v>
      </c>
      <c r="AB59" s="401">
        <f t="shared" si="17"/>
        <v>0</v>
      </c>
      <c r="AC59" s="445">
        <v>0</v>
      </c>
      <c r="AD59" s="445">
        <v>0</v>
      </c>
      <c r="AE59" s="401">
        <f t="shared" si="18"/>
        <v>0</v>
      </c>
      <c r="AF59" s="445">
        <v>0</v>
      </c>
      <c r="AG59" s="445">
        <v>0</v>
      </c>
      <c r="AH59" s="401">
        <f t="shared" si="19"/>
        <v>0</v>
      </c>
    </row>
    <row r="60" spans="1:34" s="394" customFormat="1" ht="60.75" hidden="1" customHeight="1" x14ac:dyDescent="0.2">
      <c r="A60" s="427"/>
      <c r="B60" s="410" t="s">
        <v>782</v>
      </c>
      <c r="C60" s="411">
        <f t="shared" ref="C60:S60" si="203">C61</f>
        <v>0</v>
      </c>
      <c r="D60" s="475">
        <f t="shared" si="203"/>
        <v>0</v>
      </c>
      <c r="E60" s="411">
        <f t="shared" si="203"/>
        <v>0</v>
      </c>
      <c r="F60" s="281">
        <f t="shared" si="11"/>
        <v>0</v>
      </c>
      <c r="G60" s="411">
        <f t="shared" si="203"/>
        <v>0</v>
      </c>
      <c r="H60" s="411">
        <f t="shared" si="203"/>
        <v>0</v>
      </c>
      <c r="I60" s="281">
        <f t="shared" si="158"/>
        <v>0</v>
      </c>
      <c r="J60" s="411">
        <f t="shared" si="203"/>
        <v>0</v>
      </c>
      <c r="K60" s="411">
        <f t="shared" si="203"/>
        <v>0</v>
      </c>
      <c r="L60" s="282">
        <f t="shared" si="12"/>
        <v>0</v>
      </c>
      <c r="M60" s="411">
        <f t="shared" si="203"/>
        <v>0</v>
      </c>
      <c r="N60" s="411">
        <f t="shared" si="203"/>
        <v>0</v>
      </c>
      <c r="O60" s="282">
        <f t="shared" si="13"/>
        <v>0</v>
      </c>
      <c r="P60" s="411">
        <f t="shared" si="203"/>
        <v>0</v>
      </c>
      <c r="Q60" s="411">
        <f t="shared" si="203"/>
        <v>0</v>
      </c>
      <c r="R60" s="507">
        <f t="shared" si="14"/>
        <v>0</v>
      </c>
      <c r="S60" s="411">
        <f t="shared" si="203"/>
        <v>0</v>
      </c>
      <c r="T60" s="411">
        <f t="shared" ref="T60:AG60" si="204">T61</f>
        <v>0</v>
      </c>
      <c r="U60" s="411">
        <f t="shared" si="204"/>
        <v>0</v>
      </c>
      <c r="V60" s="411">
        <f t="shared" si="204"/>
        <v>0</v>
      </c>
      <c r="W60" s="411">
        <f t="shared" si="204"/>
        <v>0</v>
      </c>
      <c r="X60" s="411">
        <f t="shared" si="204"/>
        <v>0</v>
      </c>
      <c r="Y60" s="401">
        <f t="shared" si="16"/>
        <v>0</v>
      </c>
      <c r="Z60" s="411">
        <f t="shared" si="204"/>
        <v>0</v>
      </c>
      <c r="AA60" s="411">
        <f t="shared" si="204"/>
        <v>0</v>
      </c>
      <c r="AB60" s="401">
        <f t="shared" si="17"/>
        <v>0</v>
      </c>
      <c r="AC60" s="411">
        <f t="shared" si="204"/>
        <v>0</v>
      </c>
      <c r="AD60" s="411">
        <f t="shared" si="204"/>
        <v>0</v>
      </c>
      <c r="AE60" s="401">
        <f t="shared" si="18"/>
        <v>0</v>
      </c>
      <c r="AF60" s="411">
        <f t="shared" si="204"/>
        <v>0</v>
      </c>
      <c r="AG60" s="411">
        <f t="shared" si="204"/>
        <v>0</v>
      </c>
      <c r="AH60" s="401">
        <f t="shared" si="19"/>
        <v>0</v>
      </c>
    </row>
    <row r="61" spans="1:34" s="394" customFormat="1" ht="21" hidden="1" customHeight="1" x14ac:dyDescent="0.2">
      <c r="A61" s="427"/>
      <c r="B61" s="410" t="s">
        <v>717</v>
      </c>
      <c r="C61" s="445">
        <v>0</v>
      </c>
      <c r="D61" s="483"/>
      <c r="E61" s="445"/>
      <c r="F61" s="281">
        <f t="shared" si="11"/>
        <v>0</v>
      </c>
      <c r="G61" s="445"/>
      <c r="H61" s="445"/>
      <c r="I61" s="281">
        <f t="shared" si="158"/>
        <v>0</v>
      </c>
      <c r="J61" s="445"/>
      <c r="K61" s="445"/>
      <c r="L61" s="282">
        <f t="shared" si="12"/>
        <v>0</v>
      </c>
      <c r="M61" s="445"/>
      <c r="N61" s="445"/>
      <c r="O61" s="282">
        <f t="shared" si="13"/>
        <v>0</v>
      </c>
      <c r="P61" s="445"/>
      <c r="Q61" s="445"/>
      <c r="R61" s="507">
        <f t="shared" si="14"/>
        <v>0</v>
      </c>
      <c r="S61" s="445">
        <v>0</v>
      </c>
      <c r="T61" s="445"/>
      <c r="U61" s="445"/>
      <c r="V61" s="445">
        <v>0</v>
      </c>
      <c r="W61" s="445"/>
      <c r="X61" s="445"/>
      <c r="Y61" s="401">
        <f t="shared" si="16"/>
        <v>0</v>
      </c>
      <c r="Z61" s="445"/>
      <c r="AA61" s="445"/>
      <c r="AB61" s="401">
        <f t="shared" si="17"/>
        <v>0</v>
      </c>
      <c r="AC61" s="445"/>
      <c r="AD61" s="445"/>
      <c r="AE61" s="401">
        <f t="shared" si="18"/>
        <v>0</v>
      </c>
      <c r="AF61" s="445"/>
      <c r="AG61" s="445"/>
      <c r="AH61" s="401">
        <f t="shared" si="19"/>
        <v>0</v>
      </c>
    </row>
    <row r="62" spans="1:34" s="393" customFormat="1" ht="26.25" customHeight="1" x14ac:dyDescent="0.2">
      <c r="A62" s="426"/>
      <c r="B62" s="402" t="s">
        <v>758</v>
      </c>
      <c r="C62" s="438">
        <f>C63+C102</f>
        <v>658828547</v>
      </c>
      <c r="D62" s="478">
        <f>D63+D102</f>
        <v>53410322</v>
      </c>
      <c r="E62" s="438">
        <f>E63+E102</f>
        <v>0</v>
      </c>
      <c r="F62" s="282">
        <f t="shared" si="11"/>
        <v>712238869</v>
      </c>
      <c r="G62" s="478">
        <f>G63+G102</f>
        <v>-239059128</v>
      </c>
      <c r="H62" s="438">
        <f>H63+H102</f>
        <v>0</v>
      </c>
      <c r="I62" s="282">
        <f t="shared" si="158"/>
        <v>473179741</v>
      </c>
      <c r="J62" s="438">
        <f>J63+J102</f>
        <v>-317668690</v>
      </c>
      <c r="K62" s="438">
        <f>K63+K102</f>
        <v>45194557</v>
      </c>
      <c r="L62" s="282">
        <f t="shared" si="12"/>
        <v>200705608</v>
      </c>
      <c r="M62" s="478">
        <f>M63+M102</f>
        <v>55000000</v>
      </c>
      <c r="N62" s="438">
        <f>N63+N102</f>
        <v>0</v>
      </c>
      <c r="O62" s="282">
        <f t="shared" si="13"/>
        <v>255705608</v>
      </c>
      <c r="P62" s="438">
        <f>P63+P102</f>
        <v>0</v>
      </c>
      <c r="Q62" s="438">
        <f>Q63+Q102</f>
        <v>0</v>
      </c>
      <c r="R62" s="507">
        <f t="shared" si="14"/>
        <v>255705608</v>
      </c>
      <c r="S62" s="438">
        <f t="shared" ref="S62:X62" si="205">S63+S102</f>
        <v>0</v>
      </c>
      <c r="T62" s="438">
        <f t="shared" si="205"/>
        <v>0</v>
      </c>
      <c r="U62" s="438">
        <f t="shared" si="205"/>
        <v>0</v>
      </c>
      <c r="V62" s="438">
        <f t="shared" si="205"/>
        <v>0</v>
      </c>
      <c r="W62" s="438">
        <f t="shared" si="205"/>
        <v>0</v>
      </c>
      <c r="X62" s="438">
        <f t="shared" si="205"/>
        <v>0</v>
      </c>
      <c r="Y62" s="507">
        <f t="shared" si="16"/>
        <v>0</v>
      </c>
      <c r="Z62" s="438">
        <f>Z63+Z102</f>
        <v>0</v>
      </c>
      <c r="AA62" s="438">
        <f>AA63+AA102</f>
        <v>0</v>
      </c>
      <c r="AB62" s="507">
        <f t="shared" si="17"/>
        <v>0</v>
      </c>
      <c r="AC62" s="438">
        <f>AC63+AC102</f>
        <v>0</v>
      </c>
      <c r="AD62" s="438">
        <f>AD63+AD102</f>
        <v>0</v>
      </c>
      <c r="AE62" s="507">
        <f t="shared" si="18"/>
        <v>0</v>
      </c>
      <c r="AF62" s="438">
        <f>AF63+AF102</f>
        <v>0</v>
      </c>
      <c r="AG62" s="438">
        <f>AG63+AG102</f>
        <v>0</v>
      </c>
      <c r="AH62" s="507">
        <f t="shared" si="19"/>
        <v>0</v>
      </c>
    </row>
    <row r="63" spans="1:34" s="394" customFormat="1" ht="65.25" customHeight="1" x14ac:dyDescent="0.2">
      <c r="A63" s="427"/>
      <c r="B63" s="410" t="s">
        <v>905</v>
      </c>
      <c r="C63" s="445">
        <f>C64+C86+C96</f>
        <v>658828547</v>
      </c>
      <c r="D63" s="483">
        <f>D64+D86+D96</f>
        <v>53410322</v>
      </c>
      <c r="E63" s="445">
        <f>E64+E86+E96</f>
        <v>0</v>
      </c>
      <c r="F63" s="411">
        <f t="shared" si="11"/>
        <v>712238869</v>
      </c>
      <c r="G63" s="483">
        <f>G64+G86+G96</f>
        <v>-239059128</v>
      </c>
      <c r="H63" s="445">
        <f>H64+H86+H96</f>
        <v>0</v>
      </c>
      <c r="I63" s="411">
        <f t="shared" si="158"/>
        <v>473179741</v>
      </c>
      <c r="J63" s="445">
        <f>J64+J86+J96</f>
        <v>-317668690</v>
      </c>
      <c r="K63" s="445">
        <f>K64+K86+K93+K96</f>
        <v>45194557</v>
      </c>
      <c r="L63" s="411">
        <f t="shared" si="12"/>
        <v>200705608</v>
      </c>
      <c r="M63" s="483">
        <f>M64+M86+M96</f>
        <v>55000000</v>
      </c>
      <c r="N63" s="445">
        <f>N64+N86+N93+N96</f>
        <v>0</v>
      </c>
      <c r="O63" s="411">
        <f t="shared" si="13"/>
        <v>255705608</v>
      </c>
      <c r="P63" s="445">
        <f>P64+P86+P96</f>
        <v>0</v>
      </c>
      <c r="Q63" s="445">
        <f>Q64+Q86+Q93+Q96</f>
        <v>0</v>
      </c>
      <c r="R63" s="411">
        <f t="shared" si="14"/>
        <v>255705608</v>
      </c>
      <c r="S63" s="445">
        <f t="shared" ref="S63:X63" si="206">S64+S86+S96</f>
        <v>0</v>
      </c>
      <c r="T63" s="445">
        <f t="shared" si="206"/>
        <v>0</v>
      </c>
      <c r="U63" s="445">
        <f t="shared" si="206"/>
        <v>0</v>
      </c>
      <c r="V63" s="445">
        <f t="shared" si="206"/>
        <v>0</v>
      </c>
      <c r="W63" s="445">
        <f t="shared" si="206"/>
        <v>0</v>
      </c>
      <c r="X63" s="445">
        <f t="shared" si="206"/>
        <v>0</v>
      </c>
      <c r="Y63" s="411">
        <f t="shared" si="16"/>
        <v>0</v>
      </c>
      <c r="Z63" s="445">
        <f>Z64+Z86+Z96</f>
        <v>0</v>
      </c>
      <c r="AA63" s="445">
        <f>AA64+AA86+AA96</f>
        <v>0</v>
      </c>
      <c r="AB63" s="411">
        <f t="shared" si="17"/>
        <v>0</v>
      </c>
      <c r="AC63" s="445">
        <f>AC64+AC86+AC96</f>
        <v>0</v>
      </c>
      <c r="AD63" s="445">
        <f>AD64+AD86+AD96</f>
        <v>0</v>
      </c>
      <c r="AE63" s="411">
        <f t="shared" si="18"/>
        <v>0</v>
      </c>
      <c r="AF63" s="445">
        <f>AF64+AF86+AF96</f>
        <v>0</v>
      </c>
      <c r="AG63" s="445">
        <f>AG64+AG86+AG96</f>
        <v>0</v>
      </c>
      <c r="AH63" s="411">
        <f t="shared" si="19"/>
        <v>0</v>
      </c>
    </row>
    <row r="64" spans="1:34" s="393" customFormat="1" ht="23.25" customHeight="1" x14ac:dyDescent="0.2">
      <c r="A64" s="426"/>
      <c r="B64" s="416" t="s">
        <v>682</v>
      </c>
      <c r="C64" s="282">
        <f t="shared" ref="C64:S64" si="207">C65+C68+C71+C74+C77+C80+C83</f>
        <v>515528746</v>
      </c>
      <c r="D64" s="473">
        <f t="shared" ref="D64:E64" si="208">D65+D68+D71+D74+D77+D80+D83</f>
        <v>46229102</v>
      </c>
      <c r="E64" s="282">
        <f t="shared" si="208"/>
        <v>0</v>
      </c>
      <c r="F64" s="282">
        <f t="shared" si="11"/>
        <v>561757848</v>
      </c>
      <c r="G64" s="473">
        <f t="shared" ref="G64:H64" si="209">G65+G68+G71+G74+G77+G80+G83</f>
        <v>-129294810</v>
      </c>
      <c r="H64" s="282">
        <f t="shared" si="209"/>
        <v>0</v>
      </c>
      <c r="I64" s="282">
        <f t="shared" si="158"/>
        <v>432463038</v>
      </c>
      <c r="J64" s="282">
        <f t="shared" ref="J64:K64" si="210">J65+J68+J71+J74+J77+J80+J83</f>
        <v>-302309501</v>
      </c>
      <c r="K64" s="282">
        <f t="shared" si="210"/>
        <v>0</v>
      </c>
      <c r="L64" s="282">
        <f t="shared" si="12"/>
        <v>130153537</v>
      </c>
      <c r="M64" s="473">
        <f t="shared" ref="M64:N64" si="211">M65+M68+M71+M74+M77+M80+M83</f>
        <v>55000000</v>
      </c>
      <c r="N64" s="282">
        <f t="shared" si="211"/>
        <v>0</v>
      </c>
      <c r="O64" s="282">
        <f t="shared" si="13"/>
        <v>185153537</v>
      </c>
      <c r="P64" s="507">
        <f t="shared" ref="P64:Q64" si="212">P65+P68+P71+P74+P77+P80+P83</f>
        <v>0</v>
      </c>
      <c r="Q64" s="507">
        <f t="shared" si="212"/>
        <v>0</v>
      </c>
      <c r="R64" s="507">
        <f t="shared" si="14"/>
        <v>185153537</v>
      </c>
      <c r="S64" s="507">
        <f t="shared" si="207"/>
        <v>0</v>
      </c>
      <c r="T64" s="507">
        <f t="shared" ref="T64:V64" si="213">T65+T68+T71+T74+T77+T80+T83</f>
        <v>0</v>
      </c>
      <c r="U64" s="507">
        <f t="shared" si="213"/>
        <v>0</v>
      </c>
      <c r="V64" s="507">
        <f t="shared" si="213"/>
        <v>0</v>
      </c>
      <c r="W64" s="507">
        <f t="shared" ref="W64:X64" si="214">W65+W68+W71+W74+W77+W80+W83</f>
        <v>0</v>
      </c>
      <c r="X64" s="507">
        <f t="shared" si="214"/>
        <v>0</v>
      </c>
      <c r="Y64" s="507">
        <f t="shared" si="16"/>
        <v>0</v>
      </c>
      <c r="Z64" s="507">
        <f t="shared" ref="Z64:AA64" si="215">Z65+Z68+Z71+Z74+Z77+Z80+Z83</f>
        <v>0</v>
      </c>
      <c r="AA64" s="507">
        <f t="shared" si="215"/>
        <v>0</v>
      </c>
      <c r="AB64" s="507">
        <f t="shared" si="17"/>
        <v>0</v>
      </c>
      <c r="AC64" s="507">
        <f t="shared" ref="AC64:AD64" si="216">AC65+AC68+AC71+AC74+AC77+AC80+AC83</f>
        <v>0</v>
      </c>
      <c r="AD64" s="507">
        <f t="shared" si="216"/>
        <v>0</v>
      </c>
      <c r="AE64" s="507">
        <f t="shared" si="18"/>
        <v>0</v>
      </c>
      <c r="AF64" s="507">
        <f t="shared" ref="AF64:AG64" si="217">AF65+AF68+AF71+AF74+AF77+AF80+AF83</f>
        <v>0</v>
      </c>
      <c r="AG64" s="507">
        <f t="shared" si="217"/>
        <v>0</v>
      </c>
      <c r="AH64" s="507">
        <f t="shared" si="19"/>
        <v>0</v>
      </c>
    </row>
    <row r="65" spans="1:34" s="389" customFormat="1" ht="79.5" customHeight="1" x14ac:dyDescent="0.2">
      <c r="A65" s="396"/>
      <c r="B65" s="403" t="s">
        <v>827</v>
      </c>
      <c r="C65" s="281">
        <f t="shared" ref="C65:S65" si="218">C66+C67</f>
        <v>100517344</v>
      </c>
      <c r="D65" s="471">
        <f t="shared" ref="D65:E65" si="219">D66+D67</f>
        <v>10640971</v>
      </c>
      <c r="E65" s="281">
        <f t="shared" si="219"/>
        <v>0</v>
      </c>
      <c r="F65" s="281">
        <f t="shared" si="11"/>
        <v>111158315</v>
      </c>
      <c r="G65" s="281">
        <f t="shared" ref="G65:H65" si="220">G66+G67</f>
        <v>0</v>
      </c>
      <c r="H65" s="281">
        <f t="shared" si="220"/>
        <v>0</v>
      </c>
      <c r="I65" s="281">
        <f t="shared" si="158"/>
        <v>111158315</v>
      </c>
      <c r="J65" s="281">
        <f t="shared" ref="J65:K65" si="221">J66+J67</f>
        <v>-39056243</v>
      </c>
      <c r="K65" s="281">
        <f t="shared" si="221"/>
        <v>0</v>
      </c>
      <c r="L65" s="281">
        <f t="shared" si="12"/>
        <v>72102072</v>
      </c>
      <c r="M65" s="471">
        <f t="shared" ref="M65:N65" si="222">M66+M67</f>
        <v>16971250</v>
      </c>
      <c r="N65" s="281">
        <f t="shared" si="222"/>
        <v>0</v>
      </c>
      <c r="O65" s="281">
        <f t="shared" si="13"/>
        <v>89073322</v>
      </c>
      <c r="P65" s="506">
        <f t="shared" ref="P65:Q65" si="223">P66+P67</f>
        <v>0</v>
      </c>
      <c r="Q65" s="506">
        <f t="shared" si="223"/>
        <v>0</v>
      </c>
      <c r="R65" s="506">
        <f t="shared" si="14"/>
        <v>89073322</v>
      </c>
      <c r="S65" s="506">
        <f t="shared" si="218"/>
        <v>0</v>
      </c>
      <c r="T65" s="506">
        <f t="shared" ref="T65:V65" si="224">T66+T67</f>
        <v>0</v>
      </c>
      <c r="U65" s="506">
        <f t="shared" si="224"/>
        <v>0</v>
      </c>
      <c r="V65" s="506">
        <f t="shared" si="224"/>
        <v>0</v>
      </c>
      <c r="W65" s="506">
        <f t="shared" ref="W65:X65" si="225">W66+W67</f>
        <v>0</v>
      </c>
      <c r="X65" s="506">
        <f t="shared" si="225"/>
        <v>0</v>
      </c>
      <c r="Y65" s="506">
        <f t="shared" si="16"/>
        <v>0</v>
      </c>
      <c r="Z65" s="506">
        <f t="shared" ref="Z65:AA65" si="226">Z66+Z67</f>
        <v>0</v>
      </c>
      <c r="AA65" s="506">
        <f t="shared" si="226"/>
        <v>0</v>
      </c>
      <c r="AB65" s="506">
        <f t="shared" si="17"/>
        <v>0</v>
      </c>
      <c r="AC65" s="506">
        <f t="shared" ref="AC65:AD65" si="227">AC66+AC67</f>
        <v>0</v>
      </c>
      <c r="AD65" s="506">
        <f t="shared" si="227"/>
        <v>0</v>
      </c>
      <c r="AE65" s="506">
        <f t="shared" si="18"/>
        <v>0</v>
      </c>
      <c r="AF65" s="506">
        <f t="shared" ref="AF65:AG65" si="228">AF66+AF67</f>
        <v>0</v>
      </c>
      <c r="AG65" s="506">
        <f t="shared" si="228"/>
        <v>0</v>
      </c>
      <c r="AH65" s="506">
        <f t="shared" si="19"/>
        <v>0</v>
      </c>
    </row>
    <row r="66" spans="1:34" s="394" customFormat="1" ht="23.25" customHeight="1" x14ac:dyDescent="0.2">
      <c r="A66" s="427"/>
      <c r="B66" s="410" t="s">
        <v>717</v>
      </c>
      <c r="C66" s="411">
        <v>100517344</v>
      </c>
      <c r="D66" s="475">
        <v>10640971</v>
      </c>
      <c r="E66" s="411"/>
      <c r="F66" s="411">
        <f t="shared" si="11"/>
        <v>111158315</v>
      </c>
      <c r="G66" s="411"/>
      <c r="H66" s="411"/>
      <c r="I66" s="411">
        <f t="shared" si="158"/>
        <v>111158315</v>
      </c>
      <c r="J66" s="411">
        <v>-39056243</v>
      </c>
      <c r="K66" s="411"/>
      <c r="L66" s="411">
        <f t="shared" si="12"/>
        <v>72102072</v>
      </c>
      <c r="M66" s="475">
        <v>16971250</v>
      </c>
      <c r="N66" s="411"/>
      <c r="O66" s="411">
        <f t="shared" si="13"/>
        <v>89073322</v>
      </c>
      <c r="P66" s="411"/>
      <c r="Q66" s="411"/>
      <c r="R66" s="411">
        <f t="shared" si="14"/>
        <v>89073322</v>
      </c>
      <c r="S66" s="411">
        <v>0</v>
      </c>
      <c r="T66" s="411"/>
      <c r="U66" s="411"/>
      <c r="V66" s="411">
        <v>0</v>
      </c>
      <c r="W66" s="411"/>
      <c r="X66" s="411"/>
      <c r="Y66" s="411">
        <f t="shared" si="16"/>
        <v>0</v>
      </c>
      <c r="Z66" s="411"/>
      <c r="AA66" s="411"/>
      <c r="AB66" s="411">
        <f t="shared" si="17"/>
        <v>0</v>
      </c>
      <c r="AC66" s="411"/>
      <c r="AD66" s="411"/>
      <c r="AE66" s="411">
        <f t="shared" si="18"/>
        <v>0</v>
      </c>
      <c r="AF66" s="411"/>
      <c r="AG66" s="411"/>
      <c r="AH66" s="411">
        <f t="shared" si="19"/>
        <v>0</v>
      </c>
    </row>
    <row r="67" spans="1:34" s="394" customFormat="1" ht="23.25" hidden="1" customHeight="1" x14ac:dyDescent="0.2">
      <c r="A67" s="427"/>
      <c r="B67" s="410" t="s">
        <v>718</v>
      </c>
      <c r="C67" s="411">
        <v>0</v>
      </c>
      <c r="D67" s="411">
        <v>0</v>
      </c>
      <c r="E67" s="411">
        <v>0</v>
      </c>
      <c r="F67" s="281">
        <f t="shared" si="11"/>
        <v>0</v>
      </c>
      <c r="G67" s="411">
        <v>0</v>
      </c>
      <c r="H67" s="411">
        <v>0</v>
      </c>
      <c r="I67" s="281">
        <f t="shared" si="158"/>
        <v>0</v>
      </c>
      <c r="J67" s="411">
        <v>0</v>
      </c>
      <c r="K67" s="411">
        <v>0</v>
      </c>
      <c r="L67" s="281">
        <f t="shared" si="12"/>
        <v>0</v>
      </c>
      <c r="M67" s="411">
        <v>0</v>
      </c>
      <c r="N67" s="411">
        <v>0</v>
      </c>
      <c r="O67" s="281">
        <f t="shared" si="13"/>
        <v>0</v>
      </c>
      <c r="P67" s="411">
        <v>0</v>
      </c>
      <c r="Q67" s="411">
        <v>0</v>
      </c>
      <c r="R67" s="506">
        <f t="shared" si="14"/>
        <v>0</v>
      </c>
      <c r="S67" s="411">
        <v>0</v>
      </c>
      <c r="T67" s="411">
        <v>0</v>
      </c>
      <c r="U67" s="411">
        <v>0</v>
      </c>
      <c r="V67" s="411">
        <v>0</v>
      </c>
      <c r="W67" s="411">
        <v>0</v>
      </c>
      <c r="X67" s="411">
        <v>0</v>
      </c>
      <c r="Y67" s="411">
        <f t="shared" si="16"/>
        <v>0</v>
      </c>
      <c r="Z67" s="411">
        <v>0</v>
      </c>
      <c r="AA67" s="411">
        <v>0</v>
      </c>
      <c r="AB67" s="411">
        <f t="shared" si="17"/>
        <v>0</v>
      </c>
      <c r="AC67" s="411">
        <v>0</v>
      </c>
      <c r="AD67" s="411">
        <v>0</v>
      </c>
      <c r="AE67" s="411">
        <f t="shared" si="18"/>
        <v>0</v>
      </c>
      <c r="AF67" s="411">
        <v>0</v>
      </c>
      <c r="AG67" s="411">
        <v>0</v>
      </c>
      <c r="AH67" s="411">
        <f t="shared" si="19"/>
        <v>0</v>
      </c>
    </row>
    <row r="68" spans="1:34" s="389" customFormat="1" ht="82.5" customHeight="1" x14ac:dyDescent="0.2">
      <c r="A68" s="396"/>
      <c r="B68" s="403" t="s">
        <v>912</v>
      </c>
      <c r="C68" s="281">
        <f t="shared" ref="C68:S68" si="229">C69+C70</f>
        <v>23469768</v>
      </c>
      <c r="D68" s="471">
        <f t="shared" ref="D68:E68" si="230">D69+D70</f>
        <v>5608396</v>
      </c>
      <c r="E68" s="281">
        <f t="shared" si="230"/>
        <v>0</v>
      </c>
      <c r="F68" s="281">
        <f t="shared" si="11"/>
        <v>29078164</v>
      </c>
      <c r="G68" s="281">
        <f t="shared" ref="G68:H68" si="231">G69+G70</f>
        <v>0</v>
      </c>
      <c r="H68" s="281">
        <f t="shared" si="231"/>
        <v>0</v>
      </c>
      <c r="I68" s="281">
        <f t="shared" si="158"/>
        <v>29078164</v>
      </c>
      <c r="J68" s="281">
        <f t="shared" ref="J68:K68" si="232">J69+J70</f>
        <v>-4444962</v>
      </c>
      <c r="K68" s="281">
        <f t="shared" si="232"/>
        <v>0</v>
      </c>
      <c r="L68" s="281">
        <f t="shared" si="12"/>
        <v>24633202</v>
      </c>
      <c r="M68" s="471">
        <f t="shared" ref="M68:N68" si="233">M69+M70</f>
        <v>17578411</v>
      </c>
      <c r="N68" s="281">
        <f t="shared" si="233"/>
        <v>0</v>
      </c>
      <c r="O68" s="281">
        <f t="shared" si="13"/>
        <v>42211613</v>
      </c>
      <c r="P68" s="506">
        <f t="shared" ref="P68:Q68" si="234">P69+P70</f>
        <v>0</v>
      </c>
      <c r="Q68" s="506">
        <f t="shared" si="234"/>
        <v>0</v>
      </c>
      <c r="R68" s="506">
        <f t="shared" si="14"/>
        <v>42211613</v>
      </c>
      <c r="S68" s="506">
        <f t="shared" si="229"/>
        <v>0</v>
      </c>
      <c r="T68" s="506">
        <f t="shared" ref="T68:V68" si="235">T69+T70</f>
        <v>0</v>
      </c>
      <c r="U68" s="506">
        <f t="shared" si="235"/>
        <v>0</v>
      </c>
      <c r="V68" s="506">
        <f t="shared" si="235"/>
        <v>0</v>
      </c>
      <c r="W68" s="506">
        <f t="shared" ref="W68:X68" si="236">W69+W70</f>
        <v>0</v>
      </c>
      <c r="X68" s="506">
        <f t="shared" si="236"/>
        <v>0</v>
      </c>
      <c r="Y68" s="506">
        <f t="shared" si="16"/>
        <v>0</v>
      </c>
      <c r="Z68" s="506">
        <f t="shared" ref="Z68:AA68" si="237">Z69+Z70</f>
        <v>0</v>
      </c>
      <c r="AA68" s="506">
        <f t="shared" si="237"/>
        <v>0</v>
      </c>
      <c r="AB68" s="506">
        <f t="shared" si="17"/>
        <v>0</v>
      </c>
      <c r="AC68" s="506">
        <f t="shared" ref="AC68:AD68" si="238">AC69+AC70</f>
        <v>0</v>
      </c>
      <c r="AD68" s="506">
        <f t="shared" si="238"/>
        <v>0</v>
      </c>
      <c r="AE68" s="506">
        <f t="shared" si="18"/>
        <v>0</v>
      </c>
      <c r="AF68" s="506">
        <f t="shared" ref="AF68:AG68" si="239">AF69+AF70</f>
        <v>0</v>
      </c>
      <c r="AG68" s="506">
        <f t="shared" si="239"/>
        <v>0</v>
      </c>
      <c r="AH68" s="506">
        <f t="shared" si="19"/>
        <v>0</v>
      </c>
    </row>
    <row r="69" spans="1:34" s="394" customFormat="1" ht="27" customHeight="1" x14ac:dyDescent="0.2">
      <c r="A69" s="427"/>
      <c r="B69" s="410" t="s">
        <v>717</v>
      </c>
      <c r="C69" s="411">
        <v>23469768</v>
      </c>
      <c r="D69" s="475">
        <v>5608396</v>
      </c>
      <c r="E69" s="411"/>
      <c r="F69" s="411">
        <f t="shared" si="11"/>
        <v>29078164</v>
      </c>
      <c r="G69" s="411"/>
      <c r="H69" s="411"/>
      <c r="I69" s="411">
        <f t="shared" si="158"/>
        <v>29078164</v>
      </c>
      <c r="J69" s="411">
        <v>-4444962</v>
      </c>
      <c r="K69" s="411"/>
      <c r="L69" s="411">
        <f t="shared" si="12"/>
        <v>24633202</v>
      </c>
      <c r="M69" s="475">
        <v>17578411</v>
      </c>
      <c r="N69" s="411"/>
      <c r="O69" s="411">
        <f t="shared" si="13"/>
        <v>42211613</v>
      </c>
      <c r="P69" s="411"/>
      <c r="Q69" s="411"/>
      <c r="R69" s="411">
        <f t="shared" si="14"/>
        <v>42211613</v>
      </c>
      <c r="S69" s="411">
        <v>0</v>
      </c>
      <c r="T69" s="411"/>
      <c r="U69" s="411"/>
      <c r="V69" s="411">
        <v>0</v>
      </c>
      <c r="W69" s="411"/>
      <c r="X69" s="411"/>
      <c r="Y69" s="411">
        <f t="shared" si="16"/>
        <v>0</v>
      </c>
      <c r="Z69" s="411"/>
      <c r="AA69" s="411"/>
      <c r="AB69" s="411">
        <f t="shared" si="17"/>
        <v>0</v>
      </c>
      <c r="AC69" s="411"/>
      <c r="AD69" s="411"/>
      <c r="AE69" s="411">
        <f t="shared" si="18"/>
        <v>0</v>
      </c>
      <c r="AF69" s="411"/>
      <c r="AG69" s="411"/>
      <c r="AH69" s="411">
        <f t="shared" si="19"/>
        <v>0</v>
      </c>
    </row>
    <row r="70" spans="1:34" s="394" customFormat="1" ht="23.25" hidden="1" customHeight="1" x14ac:dyDescent="0.2">
      <c r="A70" s="427"/>
      <c r="B70" s="410" t="s">
        <v>718</v>
      </c>
      <c r="C70" s="411">
        <v>0</v>
      </c>
      <c r="D70" s="411">
        <v>0</v>
      </c>
      <c r="E70" s="411">
        <v>0</v>
      </c>
      <c r="F70" s="281">
        <f t="shared" si="11"/>
        <v>0</v>
      </c>
      <c r="G70" s="411">
        <v>0</v>
      </c>
      <c r="H70" s="411">
        <v>0</v>
      </c>
      <c r="I70" s="281">
        <f t="shared" si="158"/>
        <v>0</v>
      </c>
      <c r="J70" s="411">
        <v>0</v>
      </c>
      <c r="K70" s="411">
        <v>0</v>
      </c>
      <c r="L70" s="281">
        <f t="shared" si="12"/>
        <v>0</v>
      </c>
      <c r="M70" s="411">
        <v>0</v>
      </c>
      <c r="N70" s="411">
        <v>0</v>
      </c>
      <c r="O70" s="281">
        <f t="shared" si="13"/>
        <v>0</v>
      </c>
      <c r="P70" s="411">
        <v>0</v>
      </c>
      <c r="Q70" s="411">
        <v>0</v>
      </c>
      <c r="R70" s="506">
        <f t="shared" si="14"/>
        <v>0</v>
      </c>
      <c r="S70" s="411">
        <v>0</v>
      </c>
      <c r="T70" s="411">
        <v>0</v>
      </c>
      <c r="U70" s="411">
        <v>0</v>
      </c>
      <c r="V70" s="411">
        <v>0</v>
      </c>
      <c r="W70" s="411">
        <v>0</v>
      </c>
      <c r="X70" s="411">
        <v>0</v>
      </c>
      <c r="Y70" s="411">
        <f t="shared" si="16"/>
        <v>0</v>
      </c>
      <c r="Z70" s="411">
        <v>0</v>
      </c>
      <c r="AA70" s="411">
        <v>0</v>
      </c>
      <c r="AB70" s="411">
        <f t="shared" si="17"/>
        <v>0</v>
      </c>
      <c r="AC70" s="411">
        <v>0</v>
      </c>
      <c r="AD70" s="411">
        <v>0</v>
      </c>
      <c r="AE70" s="411">
        <f t="shared" si="18"/>
        <v>0</v>
      </c>
      <c r="AF70" s="411">
        <v>0</v>
      </c>
      <c r="AG70" s="411">
        <v>0</v>
      </c>
      <c r="AH70" s="411">
        <f t="shared" si="19"/>
        <v>0</v>
      </c>
    </row>
    <row r="71" spans="1:34" s="389" customFormat="1" ht="60" hidden="1" customHeight="1" x14ac:dyDescent="0.2">
      <c r="A71" s="396"/>
      <c r="B71" s="403" t="s">
        <v>913</v>
      </c>
      <c r="C71" s="281">
        <f t="shared" ref="C71:S71" si="240">C72+C73</f>
        <v>68379858</v>
      </c>
      <c r="D71" s="471">
        <f t="shared" ref="D71:E71" si="241">D72+D73</f>
        <v>6946204</v>
      </c>
      <c r="E71" s="281">
        <f t="shared" si="241"/>
        <v>0</v>
      </c>
      <c r="F71" s="281">
        <f t="shared" si="11"/>
        <v>75326062</v>
      </c>
      <c r="G71" s="281">
        <f t="shared" ref="G71:H71" si="242">G72+G73</f>
        <v>0</v>
      </c>
      <c r="H71" s="281">
        <f t="shared" si="242"/>
        <v>0</v>
      </c>
      <c r="I71" s="281">
        <f t="shared" si="158"/>
        <v>75326062</v>
      </c>
      <c r="J71" s="281">
        <f t="shared" ref="J71:K71" si="243">J72+J73</f>
        <v>-75326062</v>
      </c>
      <c r="K71" s="281">
        <f t="shared" si="243"/>
        <v>0</v>
      </c>
      <c r="L71" s="281">
        <f t="shared" si="12"/>
        <v>0</v>
      </c>
      <c r="M71" s="281">
        <f t="shared" ref="M71:N71" si="244">M72+M73</f>
        <v>0</v>
      </c>
      <c r="N71" s="281">
        <f t="shared" si="244"/>
        <v>0</v>
      </c>
      <c r="O71" s="281">
        <f t="shared" si="13"/>
        <v>0</v>
      </c>
      <c r="P71" s="506">
        <f t="shared" ref="P71:Q71" si="245">P72+P73</f>
        <v>0</v>
      </c>
      <c r="Q71" s="506">
        <f t="shared" si="245"/>
        <v>0</v>
      </c>
      <c r="R71" s="506">
        <f t="shared" si="14"/>
        <v>0</v>
      </c>
      <c r="S71" s="506">
        <f t="shared" si="240"/>
        <v>0</v>
      </c>
      <c r="T71" s="506">
        <f t="shared" ref="T71:V71" si="246">T72+T73</f>
        <v>0</v>
      </c>
      <c r="U71" s="506">
        <f t="shared" si="246"/>
        <v>0</v>
      </c>
      <c r="V71" s="506">
        <f t="shared" si="246"/>
        <v>0</v>
      </c>
      <c r="W71" s="506">
        <f t="shared" ref="W71:X71" si="247">W72+W73</f>
        <v>0</v>
      </c>
      <c r="X71" s="506">
        <f t="shared" si="247"/>
        <v>0</v>
      </c>
      <c r="Y71" s="506">
        <f t="shared" si="16"/>
        <v>0</v>
      </c>
      <c r="Z71" s="506">
        <f t="shared" ref="Z71:AA71" si="248">Z72+Z73</f>
        <v>0</v>
      </c>
      <c r="AA71" s="506">
        <f t="shared" si="248"/>
        <v>0</v>
      </c>
      <c r="AB71" s="506">
        <f t="shared" si="17"/>
        <v>0</v>
      </c>
      <c r="AC71" s="506">
        <f t="shared" ref="AC71:AD71" si="249">AC72+AC73</f>
        <v>0</v>
      </c>
      <c r="AD71" s="506">
        <f t="shared" si="249"/>
        <v>0</v>
      </c>
      <c r="AE71" s="506">
        <f t="shared" si="18"/>
        <v>0</v>
      </c>
      <c r="AF71" s="506">
        <f t="shared" ref="AF71:AG71" si="250">AF72+AF73</f>
        <v>0</v>
      </c>
      <c r="AG71" s="506">
        <f t="shared" si="250"/>
        <v>0</v>
      </c>
      <c r="AH71" s="506">
        <f t="shared" si="19"/>
        <v>0</v>
      </c>
    </row>
    <row r="72" spans="1:34" s="394" customFormat="1" ht="26.25" hidden="1" customHeight="1" x14ac:dyDescent="0.2">
      <c r="A72" s="427"/>
      <c r="B72" s="410" t="s">
        <v>717</v>
      </c>
      <c r="C72" s="411">
        <v>68379858</v>
      </c>
      <c r="D72" s="475">
        <v>6946204</v>
      </c>
      <c r="E72" s="411"/>
      <c r="F72" s="411">
        <f t="shared" si="11"/>
        <v>75326062</v>
      </c>
      <c r="G72" s="411"/>
      <c r="H72" s="411"/>
      <c r="I72" s="411">
        <f t="shared" si="158"/>
        <v>75326062</v>
      </c>
      <c r="J72" s="411">
        <v>-75326062</v>
      </c>
      <c r="K72" s="411"/>
      <c r="L72" s="411">
        <f t="shared" si="12"/>
        <v>0</v>
      </c>
      <c r="M72" s="411"/>
      <c r="N72" s="411"/>
      <c r="O72" s="411">
        <f t="shared" si="13"/>
        <v>0</v>
      </c>
      <c r="P72" s="411"/>
      <c r="Q72" s="411"/>
      <c r="R72" s="411">
        <f t="shared" si="14"/>
        <v>0</v>
      </c>
      <c r="S72" s="411">
        <v>0</v>
      </c>
      <c r="T72" s="411"/>
      <c r="U72" s="411"/>
      <c r="V72" s="411">
        <v>0</v>
      </c>
      <c r="W72" s="411"/>
      <c r="X72" s="411"/>
      <c r="Y72" s="411">
        <f t="shared" si="16"/>
        <v>0</v>
      </c>
      <c r="Z72" s="411"/>
      <c r="AA72" s="411"/>
      <c r="AB72" s="411">
        <f t="shared" si="17"/>
        <v>0</v>
      </c>
      <c r="AC72" s="411"/>
      <c r="AD72" s="411"/>
      <c r="AE72" s="411">
        <f t="shared" si="18"/>
        <v>0</v>
      </c>
      <c r="AF72" s="411"/>
      <c r="AG72" s="411"/>
      <c r="AH72" s="411">
        <f t="shared" si="19"/>
        <v>0</v>
      </c>
    </row>
    <row r="73" spans="1:34" s="394" customFormat="1" ht="23.25" hidden="1" customHeight="1" x14ac:dyDescent="0.2">
      <c r="A73" s="427"/>
      <c r="B73" s="410" t="s">
        <v>718</v>
      </c>
      <c r="C73" s="411">
        <v>0</v>
      </c>
      <c r="D73" s="411">
        <v>0</v>
      </c>
      <c r="E73" s="411">
        <v>0</v>
      </c>
      <c r="F73" s="281">
        <f t="shared" si="11"/>
        <v>0</v>
      </c>
      <c r="G73" s="411">
        <v>0</v>
      </c>
      <c r="H73" s="411">
        <v>0</v>
      </c>
      <c r="I73" s="281">
        <f t="shared" si="158"/>
        <v>0</v>
      </c>
      <c r="J73" s="411">
        <v>0</v>
      </c>
      <c r="K73" s="411">
        <v>0</v>
      </c>
      <c r="L73" s="281">
        <f t="shared" si="12"/>
        <v>0</v>
      </c>
      <c r="M73" s="411">
        <v>0</v>
      </c>
      <c r="N73" s="411">
        <v>0</v>
      </c>
      <c r="O73" s="281">
        <f t="shared" si="13"/>
        <v>0</v>
      </c>
      <c r="P73" s="411">
        <v>0</v>
      </c>
      <c r="Q73" s="411">
        <v>0</v>
      </c>
      <c r="R73" s="506">
        <f t="shared" si="14"/>
        <v>0</v>
      </c>
      <c r="S73" s="411">
        <v>0</v>
      </c>
      <c r="T73" s="411">
        <v>0</v>
      </c>
      <c r="U73" s="411">
        <v>0</v>
      </c>
      <c r="V73" s="411">
        <v>0</v>
      </c>
      <c r="W73" s="411">
        <v>0</v>
      </c>
      <c r="X73" s="411">
        <v>0</v>
      </c>
      <c r="Y73" s="411">
        <f t="shared" si="16"/>
        <v>0</v>
      </c>
      <c r="Z73" s="411">
        <v>0</v>
      </c>
      <c r="AA73" s="411">
        <v>0</v>
      </c>
      <c r="AB73" s="411">
        <f t="shared" si="17"/>
        <v>0</v>
      </c>
      <c r="AC73" s="411">
        <v>0</v>
      </c>
      <c r="AD73" s="411">
        <v>0</v>
      </c>
      <c r="AE73" s="411">
        <f t="shared" si="18"/>
        <v>0</v>
      </c>
      <c r="AF73" s="411">
        <v>0</v>
      </c>
      <c r="AG73" s="411">
        <v>0</v>
      </c>
      <c r="AH73" s="411">
        <f t="shared" si="19"/>
        <v>0</v>
      </c>
    </row>
    <row r="74" spans="1:34" s="389" customFormat="1" ht="65.25" customHeight="1" x14ac:dyDescent="0.2">
      <c r="A74" s="396"/>
      <c r="B74" s="403" t="s">
        <v>820</v>
      </c>
      <c r="C74" s="281">
        <f t="shared" ref="C74:S74" si="251">C75+C76</f>
        <v>100517345</v>
      </c>
      <c r="D74" s="471">
        <f t="shared" ref="D74:E74" si="252">D75+D76</f>
        <v>10640972</v>
      </c>
      <c r="E74" s="281">
        <f t="shared" si="252"/>
        <v>0</v>
      </c>
      <c r="F74" s="281">
        <f t="shared" si="11"/>
        <v>111158317</v>
      </c>
      <c r="G74" s="281">
        <f t="shared" ref="G74:H74" si="253">G75+G76</f>
        <v>0</v>
      </c>
      <c r="H74" s="281">
        <f t="shared" si="253"/>
        <v>0</v>
      </c>
      <c r="I74" s="281">
        <f t="shared" si="158"/>
        <v>111158317</v>
      </c>
      <c r="J74" s="281">
        <f t="shared" ref="J74:K74" si="254">J75+J76</f>
        <v>-109379397</v>
      </c>
      <c r="K74" s="281">
        <f t="shared" si="254"/>
        <v>0</v>
      </c>
      <c r="L74" s="281">
        <f t="shared" si="12"/>
        <v>1778920</v>
      </c>
      <c r="M74" s="281">
        <f t="shared" ref="M74:N74" si="255">M75+M76</f>
        <v>0</v>
      </c>
      <c r="N74" s="281">
        <f t="shared" si="255"/>
        <v>0</v>
      </c>
      <c r="O74" s="281">
        <f t="shared" si="13"/>
        <v>1778920</v>
      </c>
      <c r="P74" s="506">
        <f t="shared" ref="P74:Q74" si="256">P75+P76</f>
        <v>0</v>
      </c>
      <c r="Q74" s="506">
        <f t="shared" si="256"/>
        <v>0</v>
      </c>
      <c r="R74" s="506">
        <f t="shared" si="14"/>
        <v>1778920</v>
      </c>
      <c r="S74" s="506">
        <f t="shared" si="251"/>
        <v>0</v>
      </c>
      <c r="T74" s="506">
        <f t="shared" ref="T74:V74" si="257">T75+T76</f>
        <v>0</v>
      </c>
      <c r="U74" s="506">
        <f t="shared" si="257"/>
        <v>0</v>
      </c>
      <c r="V74" s="506">
        <f t="shared" si="257"/>
        <v>0</v>
      </c>
      <c r="W74" s="506">
        <f t="shared" ref="W74:X74" si="258">W75+W76</f>
        <v>0</v>
      </c>
      <c r="X74" s="506">
        <f t="shared" si="258"/>
        <v>0</v>
      </c>
      <c r="Y74" s="506">
        <f t="shared" si="16"/>
        <v>0</v>
      </c>
      <c r="Z74" s="506">
        <f t="shared" ref="Z74:AA74" si="259">Z75+Z76</f>
        <v>0</v>
      </c>
      <c r="AA74" s="506">
        <f t="shared" si="259"/>
        <v>0</v>
      </c>
      <c r="AB74" s="506">
        <f t="shared" si="17"/>
        <v>0</v>
      </c>
      <c r="AC74" s="506">
        <f t="shared" ref="AC74:AD74" si="260">AC75+AC76</f>
        <v>0</v>
      </c>
      <c r="AD74" s="506">
        <f t="shared" si="260"/>
        <v>0</v>
      </c>
      <c r="AE74" s="506">
        <f t="shared" si="18"/>
        <v>0</v>
      </c>
      <c r="AF74" s="506">
        <f t="shared" ref="AF74:AG74" si="261">AF75+AF76</f>
        <v>0</v>
      </c>
      <c r="AG74" s="506">
        <f t="shared" si="261"/>
        <v>0</v>
      </c>
      <c r="AH74" s="506">
        <f t="shared" si="19"/>
        <v>0</v>
      </c>
    </row>
    <row r="75" spans="1:34" s="394" customFormat="1" ht="24.75" customHeight="1" x14ac:dyDescent="0.2">
      <c r="A75" s="427"/>
      <c r="B75" s="410" t="s">
        <v>717</v>
      </c>
      <c r="C75" s="411">
        <v>100517345</v>
      </c>
      <c r="D75" s="475">
        <v>10640972</v>
      </c>
      <c r="E75" s="411"/>
      <c r="F75" s="411">
        <f t="shared" si="11"/>
        <v>111158317</v>
      </c>
      <c r="G75" s="411"/>
      <c r="H75" s="411">
        <v>0</v>
      </c>
      <c r="I75" s="411">
        <f t="shared" si="158"/>
        <v>111158317</v>
      </c>
      <c r="J75" s="411">
        <v>-109379397</v>
      </c>
      <c r="K75" s="411">
        <v>0</v>
      </c>
      <c r="L75" s="411">
        <f t="shared" ref="L75:L138" si="262">I75+J75+K75</f>
        <v>1778920</v>
      </c>
      <c r="M75" s="411"/>
      <c r="N75" s="411">
        <v>0</v>
      </c>
      <c r="O75" s="411">
        <f t="shared" ref="O75:O138" si="263">L75+M75+N75</f>
        <v>1778920</v>
      </c>
      <c r="P75" s="411"/>
      <c r="Q75" s="411">
        <v>0</v>
      </c>
      <c r="R75" s="411">
        <f t="shared" ref="R75:R93" si="264">O75+P75+Q75</f>
        <v>1778920</v>
      </c>
      <c r="S75" s="411">
        <v>0</v>
      </c>
      <c r="T75" s="411"/>
      <c r="U75" s="411">
        <v>0</v>
      </c>
      <c r="V75" s="411">
        <v>0</v>
      </c>
      <c r="W75" s="411"/>
      <c r="X75" s="411">
        <v>0</v>
      </c>
      <c r="Y75" s="411">
        <f t="shared" ref="Y75:Y141" si="265">V75+W75</f>
        <v>0</v>
      </c>
      <c r="Z75" s="411"/>
      <c r="AA75" s="411">
        <v>0</v>
      </c>
      <c r="AB75" s="411">
        <f t="shared" ref="AB75:AB141" si="266">Y75+Z75</f>
        <v>0</v>
      </c>
      <c r="AC75" s="411"/>
      <c r="AD75" s="411">
        <v>0</v>
      </c>
      <c r="AE75" s="411">
        <f t="shared" ref="AE75:AE95" si="267">AB75+AC75</f>
        <v>0</v>
      </c>
      <c r="AF75" s="411"/>
      <c r="AG75" s="411">
        <v>0</v>
      </c>
      <c r="AH75" s="411">
        <f t="shared" ref="AH75:AH138" si="268">AE75+AF75</f>
        <v>0</v>
      </c>
    </row>
    <row r="76" spans="1:34" s="394" customFormat="1" ht="19.5" hidden="1" customHeight="1" x14ac:dyDescent="0.2">
      <c r="A76" s="427"/>
      <c r="B76" s="410" t="s">
        <v>718</v>
      </c>
      <c r="C76" s="411">
        <v>0</v>
      </c>
      <c r="D76" s="411">
        <v>0</v>
      </c>
      <c r="E76" s="411">
        <v>0</v>
      </c>
      <c r="F76" s="281">
        <f t="shared" si="11"/>
        <v>0</v>
      </c>
      <c r="G76" s="411">
        <v>0</v>
      </c>
      <c r="H76" s="411">
        <v>0</v>
      </c>
      <c r="I76" s="281">
        <f t="shared" si="158"/>
        <v>0</v>
      </c>
      <c r="J76" s="411">
        <v>0</v>
      </c>
      <c r="K76" s="411">
        <v>0</v>
      </c>
      <c r="L76" s="281">
        <f t="shared" si="262"/>
        <v>0</v>
      </c>
      <c r="M76" s="411">
        <v>0</v>
      </c>
      <c r="N76" s="411">
        <v>0</v>
      </c>
      <c r="O76" s="281">
        <f t="shared" si="263"/>
        <v>0</v>
      </c>
      <c r="P76" s="411">
        <v>0</v>
      </c>
      <c r="Q76" s="411">
        <v>0</v>
      </c>
      <c r="R76" s="506">
        <f t="shared" si="264"/>
        <v>0</v>
      </c>
      <c r="S76" s="411">
        <v>0</v>
      </c>
      <c r="T76" s="411">
        <v>0</v>
      </c>
      <c r="U76" s="411">
        <v>0</v>
      </c>
      <c r="V76" s="411">
        <v>0</v>
      </c>
      <c r="W76" s="411">
        <v>0</v>
      </c>
      <c r="X76" s="411">
        <v>0</v>
      </c>
      <c r="Y76" s="411">
        <f t="shared" si="265"/>
        <v>0</v>
      </c>
      <c r="Z76" s="411">
        <v>0</v>
      </c>
      <c r="AA76" s="411">
        <v>0</v>
      </c>
      <c r="AB76" s="411">
        <f t="shared" si="266"/>
        <v>0</v>
      </c>
      <c r="AC76" s="411">
        <v>0</v>
      </c>
      <c r="AD76" s="411">
        <v>0</v>
      </c>
      <c r="AE76" s="411">
        <f t="shared" si="267"/>
        <v>0</v>
      </c>
      <c r="AF76" s="411">
        <v>0</v>
      </c>
      <c r="AG76" s="411">
        <v>0</v>
      </c>
      <c r="AH76" s="411">
        <f t="shared" si="268"/>
        <v>0</v>
      </c>
    </row>
    <row r="77" spans="1:34" s="389" customFormat="1" ht="63" customHeight="1" x14ac:dyDescent="0.2">
      <c r="A77" s="396"/>
      <c r="B77" s="403" t="s">
        <v>819</v>
      </c>
      <c r="C77" s="281">
        <f t="shared" ref="C77:S77" si="269">C78+C79</f>
        <v>68379858</v>
      </c>
      <c r="D77" s="471">
        <f t="shared" ref="D77:E77" si="270">D78+D79</f>
        <v>6946204</v>
      </c>
      <c r="E77" s="281">
        <f t="shared" si="270"/>
        <v>0</v>
      </c>
      <c r="F77" s="281">
        <f t="shared" ref="F77:F143" si="271">C77+D77+E77</f>
        <v>75326062</v>
      </c>
      <c r="G77" s="281">
        <f t="shared" ref="G77:H77" si="272">G78+G79</f>
        <v>0</v>
      </c>
      <c r="H77" s="281">
        <f t="shared" si="272"/>
        <v>0</v>
      </c>
      <c r="I77" s="281">
        <f t="shared" si="158"/>
        <v>75326062</v>
      </c>
      <c r="J77" s="281">
        <f t="shared" ref="J77:K77" si="273">J78+J79</f>
        <v>-72855022</v>
      </c>
      <c r="K77" s="281">
        <f t="shared" si="273"/>
        <v>0</v>
      </c>
      <c r="L77" s="281">
        <f t="shared" si="262"/>
        <v>2471040</v>
      </c>
      <c r="M77" s="281">
        <f t="shared" ref="M77:N77" si="274">M78+M79</f>
        <v>0</v>
      </c>
      <c r="N77" s="281">
        <f t="shared" si="274"/>
        <v>0</v>
      </c>
      <c r="O77" s="281">
        <f t="shared" si="263"/>
        <v>2471040</v>
      </c>
      <c r="P77" s="506">
        <f t="shared" ref="P77:Q77" si="275">P78+P79</f>
        <v>0</v>
      </c>
      <c r="Q77" s="506">
        <f t="shared" si="275"/>
        <v>0</v>
      </c>
      <c r="R77" s="506">
        <f t="shared" si="264"/>
        <v>2471040</v>
      </c>
      <c r="S77" s="506">
        <f t="shared" si="269"/>
        <v>0</v>
      </c>
      <c r="T77" s="506">
        <f t="shared" ref="T77:V77" si="276">T78+T79</f>
        <v>0</v>
      </c>
      <c r="U77" s="506">
        <f t="shared" si="276"/>
        <v>0</v>
      </c>
      <c r="V77" s="506">
        <f t="shared" si="276"/>
        <v>0</v>
      </c>
      <c r="W77" s="506">
        <f t="shared" ref="W77:X77" si="277">W78+W79</f>
        <v>0</v>
      </c>
      <c r="X77" s="506">
        <f t="shared" si="277"/>
        <v>0</v>
      </c>
      <c r="Y77" s="506">
        <f t="shared" si="265"/>
        <v>0</v>
      </c>
      <c r="Z77" s="506">
        <f t="shared" ref="Z77:AA77" si="278">Z78+Z79</f>
        <v>0</v>
      </c>
      <c r="AA77" s="506">
        <f t="shared" si="278"/>
        <v>0</v>
      </c>
      <c r="AB77" s="506">
        <f t="shared" si="266"/>
        <v>0</v>
      </c>
      <c r="AC77" s="506">
        <f t="shared" ref="AC77:AD77" si="279">AC78+AC79</f>
        <v>0</v>
      </c>
      <c r="AD77" s="506">
        <f t="shared" si="279"/>
        <v>0</v>
      </c>
      <c r="AE77" s="506">
        <f t="shared" si="267"/>
        <v>0</v>
      </c>
      <c r="AF77" s="506">
        <f t="shared" ref="AF77:AG77" si="280">AF78+AF79</f>
        <v>0</v>
      </c>
      <c r="AG77" s="506">
        <f t="shared" si="280"/>
        <v>0</v>
      </c>
      <c r="AH77" s="506">
        <f t="shared" si="268"/>
        <v>0</v>
      </c>
    </row>
    <row r="78" spans="1:34" s="394" customFormat="1" ht="24.75" customHeight="1" x14ac:dyDescent="0.2">
      <c r="A78" s="427"/>
      <c r="B78" s="410" t="s">
        <v>717</v>
      </c>
      <c r="C78" s="411">
        <v>68379858</v>
      </c>
      <c r="D78" s="475">
        <v>6946204</v>
      </c>
      <c r="E78" s="411"/>
      <c r="F78" s="411">
        <f t="shared" si="271"/>
        <v>75326062</v>
      </c>
      <c r="G78" s="411"/>
      <c r="H78" s="411"/>
      <c r="I78" s="411">
        <f t="shared" si="158"/>
        <v>75326062</v>
      </c>
      <c r="J78" s="411">
        <v>-72855022</v>
      </c>
      <c r="K78" s="411"/>
      <c r="L78" s="411">
        <f t="shared" si="262"/>
        <v>2471040</v>
      </c>
      <c r="M78" s="411"/>
      <c r="N78" s="411"/>
      <c r="O78" s="411">
        <f t="shared" si="263"/>
        <v>2471040</v>
      </c>
      <c r="P78" s="411"/>
      <c r="Q78" s="411"/>
      <c r="R78" s="411">
        <f t="shared" si="264"/>
        <v>2471040</v>
      </c>
      <c r="S78" s="411">
        <v>0</v>
      </c>
      <c r="T78" s="411"/>
      <c r="U78" s="411"/>
      <c r="V78" s="411">
        <v>0</v>
      </c>
      <c r="W78" s="411"/>
      <c r="X78" s="411"/>
      <c r="Y78" s="411">
        <f t="shared" si="265"/>
        <v>0</v>
      </c>
      <c r="Z78" s="411"/>
      <c r="AA78" s="411"/>
      <c r="AB78" s="411">
        <f t="shared" si="266"/>
        <v>0</v>
      </c>
      <c r="AC78" s="411"/>
      <c r="AD78" s="411"/>
      <c r="AE78" s="411">
        <f t="shared" si="267"/>
        <v>0</v>
      </c>
      <c r="AF78" s="411"/>
      <c r="AG78" s="411"/>
      <c r="AH78" s="411">
        <f t="shared" si="268"/>
        <v>0</v>
      </c>
    </row>
    <row r="79" spans="1:34" s="394" customFormat="1" ht="21.75" hidden="1" customHeight="1" x14ac:dyDescent="0.2">
      <c r="A79" s="427"/>
      <c r="B79" s="410" t="s">
        <v>718</v>
      </c>
      <c r="C79" s="411">
        <v>0</v>
      </c>
      <c r="D79" s="411">
        <v>0</v>
      </c>
      <c r="E79" s="411">
        <v>0</v>
      </c>
      <c r="F79" s="281">
        <f t="shared" si="271"/>
        <v>0</v>
      </c>
      <c r="G79" s="411">
        <v>0</v>
      </c>
      <c r="H79" s="411">
        <v>0</v>
      </c>
      <c r="I79" s="281">
        <f t="shared" ref="I79:I113" si="281">E79+F79+G79</f>
        <v>0</v>
      </c>
      <c r="J79" s="411">
        <v>0</v>
      </c>
      <c r="K79" s="411">
        <v>0</v>
      </c>
      <c r="L79" s="281">
        <f t="shared" si="262"/>
        <v>0</v>
      </c>
      <c r="M79" s="411">
        <v>0</v>
      </c>
      <c r="N79" s="411">
        <v>0</v>
      </c>
      <c r="O79" s="281">
        <f t="shared" si="263"/>
        <v>0</v>
      </c>
      <c r="P79" s="411">
        <v>0</v>
      </c>
      <c r="Q79" s="411">
        <v>0</v>
      </c>
      <c r="R79" s="506">
        <f t="shared" si="264"/>
        <v>0</v>
      </c>
      <c r="S79" s="411">
        <v>0</v>
      </c>
      <c r="T79" s="411">
        <v>0</v>
      </c>
      <c r="U79" s="411">
        <v>0</v>
      </c>
      <c r="V79" s="411">
        <v>0</v>
      </c>
      <c r="W79" s="411">
        <v>0</v>
      </c>
      <c r="X79" s="411">
        <v>0</v>
      </c>
      <c r="Y79" s="411">
        <f t="shared" si="265"/>
        <v>0</v>
      </c>
      <c r="Z79" s="411">
        <v>0</v>
      </c>
      <c r="AA79" s="411">
        <v>0</v>
      </c>
      <c r="AB79" s="411">
        <f t="shared" si="266"/>
        <v>0</v>
      </c>
      <c r="AC79" s="411">
        <v>0</v>
      </c>
      <c r="AD79" s="411">
        <v>0</v>
      </c>
      <c r="AE79" s="411">
        <f t="shared" si="267"/>
        <v>0</v>
      </c>
      <c r="AF79" s="411">
        <v>0</v>
      </c>
      <c r="AG79" s="411">
        <v>0</v>
      </c>
      <c r="AH79" s="411">
        <f t="shared" si="268"/>
        <v>0</v>
      </c>
    </row>
    <row r="80" spans="1:34" s="389" customFormat="1" ht="64.5" customHeight="1" x14ac:dyDescent="0.2">
      <c r="A80" s="396"/>
      <c r="B80" s="403" t="s">
        <v>908</v>
      </c>
      <c r="C80" s="281">
        <f>C81+C82</f>
        <v>24969763</v>
      </c>
      <c r="D80" s="471">
        <f t="shared" ref="D80:E80" si="282">D81+D82</f>
        <v>5446355</v>
      </c>
      <c r="E80" s="281">
        <f t="shared" si="282"/>
        <v>0</v>
      </c>
      <c r="F80" s="281">
        <f t="shared" si="271"/>
        <v>30416118</v>
      </c>
      <c r="G80" s="281">
        <f t="shared" ref="G80:H80" si="283">G81+G82</f>
        <v>0</v>
      </c>
      <c r="H80" s="281">
        <f t="shared" si="283"/>
        <v>0</v>
      </c>
      <c r="I80" s="281">
        <f t="shared" si="281"/>
        <v>30416118</v>
      </c>
      <c r="J80" s="281">
        <f t="shared" ref="J80:K80" si="284">J81+J82</f>
        <v>-1247815</v>
      </c>
      <c r="K80" s="281">
        <f t="shared" si="284"/>
        <v>0</v>
      </c>
      <c r="L80" s="281">
        <f t="shared" si="262"/>
        <v>29168303</v>
      </c>
      <c r="M80" s="471">
        <f t="shared" ref="M80:N80" si="285">M81+M82</f>
        <v>20450339</v>
      </c>
      <c r="N80" s="281">
        <f t="shared" si="285"/>
        <v>0</v>
      </c>
      <c r="O80" s="281">
        <f t="shared" si="263"/>
        <v>49618642</v>
      </c>
      <c r="P80" s="506">
        <f t="shared" ref="P80:Q80" si="286">P81+P82</f>
        <v>0</v>
      </c>
      <c r="Q80" s="506">
        <f t="shared" si="286"/>
        <v>0</v>
      </c>
      <c r="R80" s="506">
        <f t="shared" si="264"/>
        <v>49618642</v>
      </c>
      <c r="S80" s="506">
        <f t="shared" ref="S80" si="287">S81+S82</f>
        <v>0</v>
      </c>
      <c r="T80" s="506">
        <f t="shared" ref="T80:V80" si="288">T81+T82</f>
        <v>0</v>
      </c>
      <c r="U80" s="506">
        <f t="shared" si="288"/>
        <v>0</v>
      </c>
      <c r="V80" s="506">
        <f t="shared" si="288"/>
        <v>0</v>
      </c>
      <c r="W80" s="506">
        <f t="shared" ref="W80:X80" si="289">W81+W82</f>
        <v>0</v>
      </c>
      <c r="X80" s="506">
        <f t="shared" si="289"/>
        <v>0</v>
      </c>
      <c r="Y80" s="506">
        <f t="shared" si="265"/>
        <v>0</v>
      </c>
      <c r="Z80" s="506">
        <f t="shared" ref="Z80:AA80" si="290">Z81+Z82</f>
        <v>0</v>
      </c>
      <c r="AA80" s="506">
        <f t="shared" si="290"/>
        <v>0</v>
      </c>
      <c r="AB80" s="506">
        <f t="shared" si="266"/>
        <v>0</v>
      </c>
      <c r="AC80" s="506">
        <f t="shared" ref="AC80:AD80" si="291">AC81+AC82</f>
        <v>0</v>
      </c>
      <c r="AD80" s="506">
        <f t="shared" si="291"/>
        <v>0</v>
      </c>
      <c r="AE80" s="506">
        <f t="shared" si="267"/>
        <v>0</v>
      </c>
      <c r="AF80" s="506">
        <f t="shared" ref="AF80:AG80" si="292">AF81+AF82</f>
        <v>0</v>
      </c>
      <c r="AG80" s="506">
        <f t="shared" si="292"/>
        <v>0</v>
      </c>
      <c r="AH80" s="506">
        <f t="shared" si="268"/>
        <v>0</v>
      </c>
    </row>
    <row r="81" spans="1:34" s="394" customFormat="1" ht="27" customHeight="1" x14ac:dyDescent="0.2">
      <c r="A81" s="427"/>
      <c r="B81" s="410" t="s">
        <v>717</v>
      </c>
      <c r="C81" s="281">
        <v>24969763</v>
      </c>
      <c r="D81" s="475">
        <v>5446355</v>
      </c>
      <c r="E81" s="281"/>
      <c r="F81" s="411">
        <f t="shared" si="271"/>
        <v>30416118</v>
      </c>
      <c r="G81" s="411"/>
      <c r="H81" s="411"/>
      <c r="I81" s="411">
        <f t="shared" si="281"/>
        <v>30416118</v>
      </c>
      <c r="J81" s="411">
        <v>-1247815</v>
      </c>
      <c r="K81" s="411"/>
      <c r="L81" s="411">
        <f t="shared" si="262"/>
        <v>29168303</v>
      </c>
      <c r="M81" s="475">
        <v>20450339</v>
      </c>
      <c r="N81" s="411"/>
      <c r="O81" s="411">
        <f t="shared" si="263"/>
        <v>49618642</v>
      </c>
      <c r="P81" s="411"/>
      <c r="Q81" s="411"/>
      <c r="R81" s="411">
        <f t="shared" si="264"/>
        <v>49618642</v>
      </c>
      <c r="S81" s="411">
        <v>0</v>
      </c>
      <c r="T81" s="411"/>
      <c r="U81" s="411"/>
      <c r="V81" s="411">
        <v>0</v>
      </c>
      <c r="W81" s="411"/>
      <c r="X81" s="411"/>
      <c r="Y81" s="411">
        <f t="shared" si="265"/>
        <v>0</v>
      </c>
      <c r="Z81" s="411"/>
      <c r="AA81" s="411"/>
      <c r="AB81" s="411">
        <f t="shared" si="266"/>
        <v>0</v>
      </c>
      <c r="AC81" s="411"/>
      <c r="AD81" s="411"/>
      <c r="AE81" s="411">
        <f t="shared" si="267"/>
        <v>0</v>
      </c>
      <c r="AF81" s="411"/>
      <c r="AG81" s="411"/>
      <c r="AH81" s="411">
        <f t="shared" si="268"/>
        <v>0</v>
      </c>
    </row>
    <row r="82" spans="1:34" s="394" customFormat="1" ht="23.25" hidden="1" customHeight="1" x14ac:dyDescent="0.2">
      <c r="A82" s="427"/>
      <c r="B82" s="410" t="s">
        <v>718</v>
      </c>
      <c r="C82" s="411">
        <v>0</v>
      </c>
      <c r="D82" s="411">
        <v>0</v>
      </c>
      <c r="E82" s="411">
        <v>0</v>
      </c>
      <c r="F82" s="281">
        <f t="shared" si="271"/>
        <v>0</v>
      </c>
      <c r="G82" s="411">
        <v>0</v>
      </c>
      <c r="H82" s="411">
        <v>0</v>
      </c>
      <c r="I82" s="281">
        <f t="shared" si="281"/>
        <v>0</v>
      </c>
      <c r="J82" s="411">
        <v>0</v>
      </c>
      <c r="K82" s="411">
        <v>0</v>
      </c>
      <c r="L82" s="282">
        <f t="shared" si="262"/>
        <v>0</v>
      </c>
      <c r="M82" s="411">
        <v>0</v>
      </c>
      <c r="N82" s="411">
        <v>0</v>
      </c>
      <c r="O82" s="282">
        <f t="shared" si="263"/>
        <v>0</v>
      </c>
      <c r="P82" s="411">
        <v>0</v>
      </c>
      <c r="Q82" s="411">
        <v>0</v>
      </c>
      <c r="R82" s="507">
        <f t="shared" si="264"/>
        <v>0</v>
      </c>
      <c r="S82" s="411">
        <v>0</v>
      </c>
      <c r="T82" s="411">
        <v>0</v>
      </c>
      <c r="U82" s="411">
        <v>0</v>
      </c>
      <c r="V82" s="411">
        <v>0</v>
      </c>
      <c r="W82" s="411">
        <v>0</v>
      </c>
      <c r="X82" s="411">
        <v>0</v>
      </c>
      <c r="Y82" s="411">
        <f t="shared" si="265"/>
        <v>0</v>
      </c>
      <c r="Z82" s="411">
        <v>0</v>
      </c>
      <c r="AA82" s="411">
        <v>0</v>
      </c>
      <c r="AB82" s="411">
        <f t="shared" si="266"/>
        <v>0</v>
      </c>
      <c r="AC82" s="411">
        <v>0</v>
      </c>
      <c r="AD82" s="411">
        <v>0</v>
      </c>
      <c r="AE82" s="411">
        <f t="shared" si="267"/>
        <v>0</v>
      </c>
      <c r="AF82" s="411">
        <v>0</v>
      </c>
      <c r="AG82" s="411">
        <v>0</v>
      </c>
      <c r="AH82" s="411">
        <f t="shared" si="268"/>
        <v>0</v>
      </c>
    </row>
    <row r="83" spans="1:34" s="389" customFormat="1" ht="43.5" hidden="1" customHeight="1" x14ac:dyDescent="0.2">
      <c r="A83" s="396"/>
      <c r="B83" s="403" t="s">
        <v>822</v>
      </c>
      <c r="C83" s="281">
        <f t="shared" ref="C83:E83" si="293">C84+C85</f>
        <v>129294810</v>
      </c>
      <c r="D83" s="281">
        <f t="shared" si="293"/>
        <v>0</v>
      </c>
      <c r="E83" s="281">
        <f t="shared" si="293"/>
        <v>0</v>
      </c>
      <c r="F83" s="281">
        <f t="shared" si="271"/>
        <v>129294810</v>
      </c>
      <c r="G83" s="471">
        <f t="shared" ref="G83:H83" si="294">G84+G85</f>
        <v>-129294810</v>
      </c>
      <c r="H83" s="281">
        <f t="shared" si="294"/>
        <v>0</v>
      </c>
      <c r="I83" s="281">
        <f t="shared" si="281"/>
        <v>0</v>
      </c>
      <c r="J83" s="281">
        <f t="shared" ref="J83:K83" si="295">J84+J85</f>
        <v>0</v>
      </c>
      <c r="K83" s="281">
        <f t="shared" si="295"/>
        <v>0</v>
      </c>
      <c r="L83" s="282">
        <f t="shared" si="262"/>
        <v>0</v>
      </c>
      <c r="M83" s="281">
        <f t="shared" ref="M83:N83" si="296">M84+M85</f>
        <v>0</v>
      </c>
      <c r="N83" s="281">
        <f t="shared" si="296"/>
        <v>0</v>
      </c>
      <c r="O83" s="282">
        <f t="shared" si="263"/>
        <v>0</v>
      </c>
      <c r="P83" s="506">
        <f t="shared" ref="P83:Q83" si="297">P84+P85</f>
        <v>0</v>
      </c>
      <c r="Q83" s="506">
        <f t="shared" si="297"/>
        <v>0</v>
      </c>
      <c r="R83" s="507">
        <f t="shared" si="264"/>
        <v>0</v>
      </c>
      <c r="S83" s="506">
        <f t="shared" ref="S83" si="298">S84+S85</f>
        <v>0</v>
      </c>
      <c r="T83" s="506">
        <f t="shared" ref="T83:V83" si="299">T84+T85</f>
        <v>0</v>
      </c>
      <c r="U83" s="506">
        <f t="shared" si="299"/>
        <v>0</v>
      </c>
      <c r="V83" s="506">
        <f t="shared" si="299"/>
        <v>0</v>
      </c>
      <c r="W83" s="506">
        <f t="shared" ref="W83:X83" si="300">W84+W85</f>
        <v>0</v>
      </c>
      <c r="X83" s="506">
        <f t="shared" si="300"/>
        <v>0</v>
      </c>
      <c r="Y83" s="506">
        <f t="shared" si="265"/>
        <v>0</v>
      </c>
      <c r="Z83" s="506">
        <f t="shared" ref="Z83:AA83" si="301">Z84+Z85</f>
        <v>0</v>
      </c>
      <c r="AA83" s="506">
        <f t="shared" si="301"/>
        <v>0</v>
      </c>
      <c r="AB83" s="506">
        <f t="shared" si="266"/>
        <v>0</v>
      </c>
      <c r="AC83" s="506">
        <f t="shared" ref="AC83:AD83" si="302">AC84+AC85</f>
        <v>0</v>
      </c>
      <c r="AD83" s="506">
        <f t="shared" si="302"/>
        <v>0</v>
      </c>
      <c r="AE83" s="506">
        <f t="shared" si="267"/>
        <v>0</v>
      </c>
      <c r="AF83" s="506">
        <f t="shared" ref="AF83:AG83" si="303">AF84+AF85</f>
        <v>0</v>
      </c>
      <c r="AG83" s="506">
        <f t="shared" si="303"/>
        <v>0</v>
      </c>
      <c r="AH83" s="506">
        <f t="shared" si="268"/>
        <v>0</v>
      </c>
    </row>
    <row r="84" spans="1:34" s="394" customFormat="1" ht="23.25" hidden="1" customHeight="1" x14ac:dyDescent="0.2">
      <c r="A84" s="427"/>
      <c r="B84" s="410" t="s">
        <v>717</v>
      </c>
      <c r="C84" s="411">
        <v>129294810</v>
      </c>
      <c r="D84" s="411"/>
      <c r="E84" s="411"/>
      <c r="F84" s="411">
        <f t="shared" si="271"/>
        <v>129294810</v>
      </c>
      <c r="G84" s="475">
        <v>-129294810</v>
      </c>
      <c r="H84" s="411"/>
      <c r="I84" s="411">
        <f t="shared" si="281"/>
        <v>0</v>
      </c>
      <c r="J84" s="411"/>
      <c r="K84" s="411"/>
      <c r="L84" s="282">
        <f t="shared" si="262"/>
        <v>0</v>
      </c>
      <c r="M84" s="411"/>
      <c r="N84" s="411"/>
      <c r="O84" s="282">
        <f t="shared" si="263"/>
        <v>0</v>
      </c>
      <c r="P84" s="411"/>
      <c r="Q84" s="411"/>
      <c r="R84" s="507">
        <f t="shared" si="264"/>
        <v>0</v>
      </c>
      <c r="S84" s="411">
        <v>0</v>
      </c>
      <c r="T84" s="411"/>
      <c r="U84" s="411"/>
      <c r="V84" s="411">
        <v>0</v>
      </c>
      <c r="W84" s="411"/>
      <c r="X84" s="411"/>
      <c r="Y84" s="411">
        <f t="shared" si="265"/>
        <v>0</v>
      </c>
      <c r="Z84" s="411"/>
      <c r="AA84" s="411"/>
      <c r="AB84" s="411">
        <f t="shared" si="266"/>
        <v>0</v>
      </c>
      <c r="AC84" s="411"/>
      <c r="AD84" s="411"/>
      <c r="AE84" s="411">
        <f t="shared" si="267"/>
        <v>0</v>
      </c>
      <c r="AF84" s="411"/>
      <c r="AG84" s="411"/>
      <c r="AH84" s="411">
        <f t="shared" si="268"/>
        <v>0</v>
      </c>
    </row>
    <row r="85" spans="1:34" s="394" customFormat="1" ht="23.25" hidden="1" customHeight="1" x14ac:dyDescent="0.2">
      <c r="A85" s="427"/>
      <c r="B85" s="410" t="s">
        <v>718</v>
      </c>
      <c r="C85" s="411">
        <v>0</v>
      </c>
      <c r="D85" s="411">
        <v>0</v>
      </c>
      <c r="E85" s="411">
        <v>0</v>
      </c>
      <c r="F85" s="281">
        <f t="shared" si="271"/>
        <v>0</v>
      </c>
      <c r="G85" s="411">
        <v>0</v>
      </c>
      <c r="H85" s="411">
        <v>0</v>
      </c>
      <c r="I85" s="281">
        <f t="shared" si="281"/>
        <v>0</v>
      </c>
      <c r="J85" s="411">
        <v>0</v>
      </c>
      <c r="K85" s="411">
        <v>0</v>
      </c>
      <c r="L85" s="282">
        <f t="shared" si="262"/>
        <v>0</v>
      </c>
      <c r="M85" s="411">
        <v>0</v>
      </c>
      <c r="N85" s="411">
        <v>0</v>
      </c>
      <c r="O85" s="282">
        <f t="shared" si="263"/>
        <v>0</v>
      </c>
      <c r="P85" s="411">
        <v>0</v>
      </c>
      <c r="Q85" s="411">
        <v>0</v>
      </c>
      <c r="R85" s="507">
        <f t="shared" si="264"/>
        <v>0</v>
      </c>
      <c r="S85" s="411">
        <v>0</v>
      </c>
      <c r="T85" s="411">
        <v>0</v>
      </c>
      <c r="U85" s="411">
        <v>0</v>
      </c>
      <c r="V85" s="411">
        <v>0</v>
      </c>
      <c r="W85" s="411">
        <v>0</v>
      </c>
      <c r="X85" s="411">
        <v>0</v>
      </c>
      <c r="Y85" s="411">
        <f t="shared" si="265"/>
        <v>0</v>
      </c>
      <c r="Z85" s="411">
        <v>0</v>
      </c>
      <c r="AA85" s="411">
        <v>0</v>
      </c>
      <c r="AB85" s="411">
        <f t="shared" si="266"/>
        <v>0</v>
      </c>
      <c r="AC85" s="411">
        <v>0</v>
      </c>
      <c r="AD85" s="411">
        <v>0</v>
      </c>
      <c r="AE85" s="411">
        <f t="shared" si="267"/>
        <v>0</v>
      </c>
      <c r="AF85" s="411">
        <v>0</v>
      </c>
      <c r="AG85" s="411">
        <v>0</v>
      </c>
      <c r="AH85" s="411">
        <f t="shared" si="268"/>
        <v>0</v>
      </c>
    </row>
    <row r="86" spans="1:34" s="393" customFormat="1" ht="22.5" customHeight="1" x14ac:dyDescent="0.2">
      <c r="A86" s="426"/>
      <c r="B86" s="416" t="s">
        <v>679</v>
      </c>
      <c r="C86" s="443">
        <f>C87+C90</f>
        <v>143299801</v>
      </c>
      <c r="D86" s="474">
        <f t="shared" ref="D86:E86" si="304">D87+D90</f>
        <v>4048430</v>
      </c>
      <c r="E86" s="443">
        <f t="shared" si="304"/>
        <v>0</v>
      </c>
      <c r="F86" s="282">
        <f t="shared" si="271"/>
        <v>147348231</v>
      </c>
      <c r="G86" s="474">
        <f t="shared" ref="G86:H86" si="305">G87+G90</f>
        <v>-106631528</v>
      </c>
      <c r="H86" s="443">
        <f t="shared" si="305"/>
        <v>0</v>
      </c>
      <c r="I86" s="282">
        <f t="shared" si="281"/>
        <v>40716703</v>
      </c>
      <c r="J86" s="443">
        <f t="shared" ref="J86:K86" si="306">J87+J90</f>
        <v>-15359189</v>
      </c>
      <c r="K86" s="443">
        <f t="shared" si="306"/>
        <v>0</v>
      </c>
      <c r="L86" s="282">
        <f t="shared" si="262"/>
        <v>25357514</v>
      </c>
      <c r="M86" s="443">
        <f t="shared" ref="M86:N86" si="307">M87+M90</f>
        <v>0</v>
      </c>
      <c r="N86" s="443">
        <f t="shared" si="307"/>
        <v>0</v>
      </c>
      <c r="O86" s="282">
        <f t="shared" si="263"/>
        <v>25357514</v>
      </c>
      <c r="P86" s="443">
        <f t="shared" ref="P86:Q86" si="308">P87+P90</f>
        <v>0</v>
      </c>
      <c r="Q86" s="443">
        <f t="shared" si="308"/>
        <v>0</v>
      </c>
      <c r="R86" s="507">
        <f t="shared" si="264"/>
        <v>25357514</v>
      </c>
      <c r="S86" s="443">
        <f>S87+S90</f>
        <v>0</v>
      </c>
      <c r="T86" s="443">
        <f t="shared" ref="T86:V86" si="309">T87+T90</f>
        <v>0</v>
      </c>
      <c r="U86" s="443">
        <f t="shared" si="309"/>
        <v>0</v>
      </c>
      <c r="V86" s="443">
        <f t="shared" si="309"/>
        <v>0</v>
      </c>
      <c r="W86" s="443">
        <f t="shared" ref="W86:X86" si="310">W87+W90</f>
        <v>0</v>
      </c>
      <c r="X86" s="443">
        <f t="shared" si="310"/>
        <v>0</v>
      </c>
      <c r="Y86" s="507">
        <f t="shared" si="265"/>
        <v>0</v>
      </c>
      <c r="Z86" s="443">
        <f t="shared" ref="Z86:AA86" si="311">Z87+Z90</f>
        <v>0</v>
      </c>
      <c r="AA86" s="443">
        <f t="shared" si="311"/>
        <v>0</v>
      </c>
      <c r="AB86" s="507">
        <f t="shared" si="266"/>
        <v>0</v>
      </c>
      <c r="AC86" s="443">
        <f t="shared" ref="AC86:AD86" si="312">AC87+AC90</f>
        <v>0</v>
      </c>
      <c r="AD86" s="443">
        <f t="shared" si="312"/>
        <v>0</v>
      </c>
      <c r="AE86" s="507">
        <f t="shared" si="267"/>
        <v>0</v>
      </c>
      <c r="AF86" s="443">
        <f t="shared" ref="AF86:AG86" si="313">AF87+AF90</f>
        <v>0</v>
      </c>
      <c r="AG86" s="443">
        <f t="shared" si="313"/>
        <v>0</v>
      </c>
      <c r="AH86" s="507">
        <f t="shared" si="268"/>
        <v>0</v>
      </c>
    </row>
    <row r="87" spans="1:34" s="389" customFormat="1" ht="41.25" hidden="1" customHeight="1" x14ac:dyDescent="0.2">
      <c r="A87" s="396"/>
      <c r="B87" s="403" t="s">
        <v>821</v>
      </c>
      <c r="C87" s="281">
        <f t="shared" ref="C87:S87" si="314">C88+C89</f>
        <v>106631528</v>
      </c>
      <c r="D87" s="281">
        <f t="shared" ref="D87:E87" si="315">D88+D89</f>
        <v>0</v>
      </c>
      <c r="E87" s="281">
        <f t="shared" si="315"/>
        <v>0</v>
      </c>
      <c r="F87" s="281">
        <f t="shared" si="271"/>
        <v>106631528</v>
      </c>
      <c r="G87" s="471">
        <f t="shared" ref="G87:H87" si="316">G88+G89</f>
        <v>-106631528</v>
      </c>
      <c r="H87" s="281">
        <f t="shared" si="316"/>
        <v>0</v>
      </c>
      <c r="I87" s="281">
        <f t="shared" si="281"/>
        <v>0</v>
      </c>
      <c r="J87" s="281">
        <f t="shared" ref="J87:K87" si="317">J88+J89</f>
        <v>0</v>
      </c>
      <c r="K87" s="281">
        <f t="shared" si="317"/>
        <v>0</v>
      </c>
      <c r="L87" s="282">
        <f t="shared" si="262"/>
        <v>0</v>
      </c>
      <c r="M87" s="281">
        <f t="shared" ref="M87:N87" si="318">M88+M89</f>
        <v>0</v>
      </c>
      <c r="N87" s="281">
        <f t="shared" si="318"/>
        <v>0</v>
      </c>
      <c r="O87" s="282">
        <f t="shared" si="263"/>
        <v>0</v>
      </c>
      <c r="P87" s="506">
        <f t="shared" ref="P87:Q87" si="319">P88+P89</f>
        <v>0</v>
      </c>
      <c r="Q87" s="506">
        <f t="shared" si="319"/>
        <v>0</v>
      </c>
      <c r="R87" s="507">
        <f t="shared" si="264"/>
        <v>0</v>
      </c>
      <c r="S87" s="506">
        <f t="shared" si="314"/>
        <v>0</v>
      </c>
      <c r="T87" s="506">
        <f t="shared" ref="T87:V87" si="320">T88+T89</f>
        <v>0</v>
      </c>
      <c r="U87" s="506">
        <f t="shared" si="320"/>
        <v>0</v>
      </c>
      <c r="V87" s="506">
        <f t="shared" si="320"/>
        <v>0</v>
      </c>
      <c r="W87" s="506">
        <f t="shared" ref="W87:X87" si="321">W88+W89</f>
        <v>0</v>
      </c>
      <c r="X87" s="506">
        <f t="shared" si="321"/>
        <v>0</v>
      </c>
      <c r="Y87" s="506">
        <f t="shared" si="265"/>
        <v>0</v>
      </c>
      <c r="Z87" s="506">
        <f t="shared" ref="Z87:AA87" si="322">Z88+Z89</f>
        <v>0</v>
      </c>
      <c r="AA87" s="506">
        <f t="shared" si="322"/>
        <v>0</v>
      </c>
      <c r="AB87" s="506">
        <f t="shared" si="266"/>
        <v>0</v>
      </c>
      <c r="AC87" s="506">
        <f t="shared" ref="AC87:AD87" si="323">AC88+AC89</f>
        <v>0</v>
      </c>
      <c r="AD87" s="506">
        <f t="shared" si="323"/>
        <v>0</v>
      </c>
      <c r="AE87" s="506">
        <f t="shared" si="267"/>
        <v>0</v>
      </c>
      <c r="AF87" s="506">
        <f t="shared" ref="AF87:AG87" si="324">AF88+AF89</f>
        <v>0</v>
      </c>
      <c r="AG87" s="506">
        <f t="shared" si="324"/>
        <v>0</v>
      </c>
      <c r="AH87" s="506">
        <f t="shared" si="268"/>
        <v>0</v>
      </c>
    </row>
    <row r="88" spans="1:34" s="389" customFormat="1" ht="21" hidden="1" customHeight="1" x14ac:dyDescent="0.2">
      <c r="A88" s="396"/>
      <c r="B88" s="410" t="s">
        <v>717</v>
      </c>
      <c r="C88" s="411">
        <v>106631528</v>
      </c>
      <c r="D88" s="411"/>
      <c r="E88" s="411"/>
      <c r="F88" s="411">
        <f t="shared" si="271"/>
        <v>106631528</v>
      </c>
      <c r="G88" s="475">
        <v>-106631528</v>
      </c>
      <c r="H88" s="411"/>
      <c r="I88" s="411">
        <f t="shared" si="281"/>
        <v>0</v>
      </c>
      <c r="J88" s="411"/>
      <c r="K88" s="411"/>
      <c r="L88" s="282">
        <f t="shared" si="262"/>
        <v>0</v>
      </c>
      <c r="M88" s="411"/>
      <c r="N88" s="411"/>
      <c r="O88" s="282">
        <f t="shared" si="263"/>
        <v>0</v>
      </c>
      <c r="P88" s="411"/>
      <c r="Q88" s="411"/>
      <c r="R88" s="507">
        <f t="shared" si="264"/>
        <v>0</v>
      </c>
      <c r="S88" s="411">
        <v>0</v>
      </c>
      <c r="T88" s="411"/>
      <c r="U88" s="411"/>
      <c r="V88" s="411">
        <v>0</v>
      </c>
      <c r="W88" s="411"/>
      <c r="X88" s="411"/>
      <c r="Y88" s="411">
        <f t="shared" si="265"/>
        <v>0</v>
      </c>
      <c r="Z88" s="411"/>
      <c r="AA88" s="411"/>
      <c r="AB88" s="411">
        <f t="shared" si="266"/>
        <v>0</v>
      </c>
      <c r="AC88" s="411"/>
      <c r="AD88" s="411"/>
      <c r="AE88" s="411">
        <f t="shared" si="267"/>
        <v>0</v>
      </c>
      <c r="AF88" s="411"/>
      <c r="AG88" s="411"/>
      <c r="AH88" s="411">
        <f t="shared" si="268"/>
        <v>0</v>
      </c>
    </row>
    <row r="89" spans="1:34" s="389" customFormat="1" ht="21" hidden="1" customHeight="1" x14ac:dyDescent="0.2">
      <c r="A89" s="396"/>
      <c r="B89" s="410" t="s">
        <v>718</v>
      </c>
      <c r="C89" s="411">
        <v>0</v>
      </c>
      <c r="D89" s="475">
        <v>0</v>
      </c>
      <c r="E89" s="411">
        <v>0</v>
      </c>
      <c r="F89" s="281">
        <f t="shared" si="271"/>
        <v>0</v>
      </c>
      <c r="G89" s="411">
        <v>0</v>
      </c>
      <c r="H89" s="411">
        <v>0</v>
      </c>
      <c r="I89" s="281">
        <f t="shared" si="281"/>
        <v>0</v>
      </c>
      <c r="J89" s="411">
        <v>0</v>
      </c>
      <c r="K89" s="411">
        <v>0</v>
      </c>
      <c r="L89" s="282">
        <f t="shared" si="262"/>
        <v>0</v>
      </c>
      <c r="M89" s="411">
        <v>0</v>
      </c>
      <c r="N89" s="411">
        <v>0</v>
      </c>
      <c r="O89" s="282">
        <f t="shared" si="263"/>
        <v>0</v>
      </c>
      <c r="P89" s="411">
        <v>0</v>
      </c>
      <c r="Q89" s="411">
        <v>0</v>
      </c>
      <c r="R89" s="507">
        <f t="shared" si="264"/>
        <v>0</v>
      </c>
      <c r="S89" s="411">
        <v>0</v>
      </c>
      <c r="T89" s="411">
        <v>0</v>
      </c>
      <c r="U89" s="411">
        <v>0</v>
      </c>
      <c r="V89" s="411">
        <v>0</v>
      </c>
      <c r="W89" s="411">
        <v>0</v>
      </c>
      <c r="X89" s="411">
        <v>0</v>
      </c>
      <c r="Y89" s="411">
        <f t="shared" si="265"/>
        <v>0</v>
      </c>
      <c r="Z89" s="411">
        <v>0</v>
      </c>
      <c r="AA89" s="411">
        <v>0</v>
      </c>
      <c r="AB89" s="411">
        <f t="shared" si="266"/>
        <v>0</v>
      </c>
      <c r="AC89" s="411">
        <v>0</v>
      </c>
      <c r="AD89" s="411">
        <v>0</v>
      </c>
      <c r="AE89" s="411">
        <f t="shared" si="267"/>
        <v>0</v>
      </c>
      <c r="AF89" s="411">
        <v>0</v>
      </c>
      <c r="AG89" s="411">
        <v>0</v>
      </c>
      <c r="AH89" s="411">
        <f t="shared" si="268"/>
        <v>0</v>
      </c>
    </row>
    <row r="90" spans="1:34" s="389" customFormat="1" ht="42" customHeight="1" x14ac:dyDescent="0.2">
      <c r="A90" s="396"/>
      <c r="B90" s="403" t="s">
        <v>828</v>
      </c>
      <c r="C90" s="281">
        <f>C91+C92</f>
        <v>36668273</v>
      </c>
      <c r="D90" s="471">
        <f t="shared" ref="D90:E90" si="325">D91+D92</f>
        <v>4048430</v>
      </c>
      <c r="E90" s="281">
        <f t="shared" si="325"/>
        <v>0</v>
      </c>
      <c r="F90" s="281">
        <f t="shared" si="271"/>
        <v>40716703</v>
      </c>
      <c r="G90" s="281">
        <f t="shared" ref="G90:H90" si="326">G91+G92</f>
        <v>0</v>
      </c>
      <c r="H90" s="281">
        <f t="shared" si="326"/>
        <v>0</v>
      </c>
      <c r="I90" s="281">
        <f t="shared" si="281"/>
        <v>40716703</v>
      </c>
      <c r="J90" s="281">
        <f t="shared" ref="J90:K90" si="327">J91+J92</f>
        <v>-15359189</v>
      </c>
      <c r="K90" s="281">
        <f t="shared" si="327"/>
        <v>0</v>
      </c>
      <c r="L90" s="281">
        <f t="shared" si="262"/>
        <v>25357514</v>
      </c>
      <c r="M90" s="281">
        <f t="shared" ref="M90:N90" si="328">M91+M92</f>
        <v>0</v>
      </c>
      <c r="N90" s="281">
        <f t="shared" si="328"/>
        <v>0</v>
      </c>
      <c r="O90" s="281">
        <f t="shared" si="263"/>
        <v>25357514</v>
      </c>
      <c r="P90" s="506">
        <f t="shared" ref="P90:Q90" si="329">P91+P92</f>
        <v>0</v>
      </c>
      <c r="Q90" s="506">
        <f t="shared" si="329"/>
        <v>0</v>
      </c>
      <c r="R90" s="506">
        <f t="shared" si="264"/>
        <v>25357514</v>
      </c>
      <c r="S90" s="506">
        <f>S91+S92</f>
        <v>0</v>
      </c>
      <c r="T90" s="506">
        <f t="shared" ref="T90:V90" si="330">T91+T92</f>
        <v>0</v>
      </c>
      <c r="U90" s="506">
        <f t="shared" si="330"/>
        <v>0</v>
      </c>
      <c r="V90" s="506">
        <f t="shared" si="330"/>
        <v>0</v>
      </c>
      <c r="W90" s="506">
        <f t="shared" ref="W90:X90" si="331">W91+W92</f>
        <v>0</v>
      </c>
      <c r="X90" s="506">
        <f t="shared" si="331"/>
        <v>0</v>
      </c>
      <c r="Y90" s="506">
        <f t="shared" si="265"/>
        <v>0</v>
      </c>
      <c r="Z90" s="506">
        <f t="shared" ref="Z90:AA90" si="332">Z91+Z92</f>
        <v>0</v>
      </c>
      <c r="AA90" s="506">
        <f t="shared" si="332"/>
        <v>0</v>
      </c>
      <c r="AB90" s="506">
        <f t="shared" si="266"/>
        <v>0</v>
      </c>
      <c r="AC90" s="506">
        <f t="shared" ref="AC90:AD90" si="333">AC91+AC92</f>
        <v>0</v>
      </c>
      <c r="AD90" s="506">
        <f t="shared" si="333"/>
        <v>0</v>
      </c>
      <c r="AE90" s="506">
        <f t="shared" si="267"/>
        <v>0</v>
      </c>
      <c r="AF90" s="506">
        <f t="shared" ref="AF90:AG90" si="334">AF91+AF92</f>
        <v>0</v>
      </c>
      <c r="AG90" s="506">
        <f t="shared" si="334"/>
        <v>0</v>
      </c>
      <c r="AH90" s="506">
        <f t="shared" si="268"/>
        <v>0</v>
      </c>
    </row>
    <row r="91" spans="1:34" s="389" customFormat="1" ht="24.75" customHeight="1" x14ac:dyDescent="0.2">
      <c r="A91" s="396"/>
      <c r="B91" s="410" t="s">
        <v>717</v>
      </c>
      <c r="C91" s="411">
        <v>36668273</v>
      </c>
      <c r="D91" s="475">
        <v>4048430</v>
      </c>
      <c r="E91" s="411"/>
      <c r="F91" s="411">
        <f t="shared" si="271"/>
        <v>40716703</v>
      </c>
      <c r="G91" s="411"/>
      <c r="H91" s="411"/>
      <c r="I91" s="411">
        <f t="shared" si="281"/>
        <v>40716703</v>
      </c>
      <c r="J91" s="411">
        <v>-15359189</v>
      </c>
      <c r="K91" s="411"/>
      <c r="L91" s="411">
        <f t="shared" si="262"/>
        <v>25357514</v>
      </c>
      <c r="M91" s="411"/>
      <c r="N91" s="411"/>
      <c r="O91" s="411">
        <f t="shared" si="263"/>
        <v>25357514</v>
      </c>
      <c r="P91" s="411"/>
      <c r="Q91" s="411"/>
      <c r="R91" s="411">
        <f t="shared" si="264"/>
        <v>25357514</v>
      </c>
      <c r="S91" s="411">
        <v>0</v>
      </c>
      <c r="T91" s="411"/>
      <c r="U91" s="411"/>
      <c r="V91" s="411">
        <v>0</v>
      </c>
      <c r="W91" s="411"/>
      <c r="X91" s="411"/>
      <c r="Y91" s="411">
        <f t="shared" si="265"/>
        <v>0</v>
      </c>
      <c r="Z91" s="411"/>
      <c r="AA91" s="411"/>
      <c r="AB91" s="411">
        <f t="shared" si="266"/>
        <v>0</v>
      </c>
      <c r="AC91" s="411"/>
      <c r="AD91" s="411"/>
      <c r="AE91" s="411">
        <f t="shared" si="267"/>
        <v>0</v>
      </c>
      <c r="AF91" s="411"/>
      <c r="AG91" s="411"/>
      <c r="AH91" s="411">
        <f t="shared" si="268"/>
        <v>0</v>
      </c>
    </row>
    <row r="92" spans="1:34" s="389" customFormat="1" ht="24.75" hidden="1" customHeight="1" x14ac:dyDescent="0.2">
      <c r="A92" s="396"/>
      <c r="B92" s="410" t="s">
        <v>718</v>
      </c>
      <c r="C92" s="411">
        <v>0</v>
      </c>
      <c r="D92" s="411">
        <v>0</v>
      </c>
      <c r="E92" s="411">
        <v>0</v>
      </c>
      <c r="F92" s="281">
        <f t="shared" si="271"/>
        <v>0</v>
      </c>
      <c r="G92" s="411">
        <v>0</v>
      </c>
      <c r="H92" s="411">
        <v>0</v>
      </c>
      <c r="I92" s="281">
        <f t="shared" si="281"/>
        <v>0</v>
      </c>
      <c r="J92" s="411">
        <v>0</v>
      </c>
      <c r="K92" s="411">
        <v>0</v>
      </c>
      <c r="L92" s="282">
        <f t="shared" si="262"/>
        <v>0</v>
      </c>
      <c r="M92" s="411">
        <v>0</v>
      </c>
      <c r="N92" s="411">
        <v>0</v>
      </c>
      <c r="O92" s="282">
        <f t="shared" si="263"/>
        <v>0</v>
      </c>
      <c r="P92" s="411">
        <v>0</v>
      </c>
      <c r="Q92" s="411">
        <v>0</v>
      </c>
      <c r="R92" s="507">
        <f t="shared" si="264"/>
        <v>0</v>
      </c>
      <c r="S92" s="411">
        <v>0</v>
      </c>
      <c r="T92" s="411">
        <v>0</v>
      </c>
      <c r="U92" s="411">
        <v>0</v>
      </c>
      <c r="V92" s="411">
        <v>0</v>
      </c>
      <c r="W92" s="411">
        <v>0</v>
      </c>
      <c r="X92" s="411">
        <v>0</v>
      </c>
      <c r="Y92" s="411">
        <f t="shared" si="265"/>
        <v>0</v>
      </c>
      <c r="Z92" s="411">
        <v>0</v>
      </c>
      <c r="AA92" s="411">
        <v>0</v>
      </c>
      <c r="AB92" s="411">
        <f t="shared" si="266"/>
        <v>0</v>
      </c>
      <c r="AC92" s="411">
        <v>0</v>
      </c>
      <c r="AD92" s="411">
        <v>0</v>
      </c>
      <c r="AE92" s="411">
        <f t="shared" si="267"/>
        <v>0</v>
      </c>
      <c r="AF92" s="411">
        <v>0</v>
      </c>
      <c r="AG92" s="411">
        <v>0</v>
      </c>
      <c r="AH92" s="411">
        <f t="shared" si="268"/>
        <v>0</v>
      </c>
    </row>
    <row r="93" spans="1:34" s="389" customFormat="1" ht="24.75" customHeight="1" x14ac:dyDescent="0.2">
      <c r="A93" s="396"/>
      <c r="B93" s="404" t="s">
        <v>666</v>
      </c>
      <c r="C93" s="411"/>
      <c r="D93" s="411"/>
      <c r="E93" s="411"/>
      <c r="F93" s="281"/>
      <c r="G93" s="411"/>
      <c r="H93" s="411"/>
      <c r="I93" s="282">
        <f t="shared" ref="I93:J93" si="335">I94</f>
        <v>0</v>
      </c>
      <c r="J93" s="282">
        <f t="shared" si="335"/>
        <v>0</v>
      </c>
      <c r="K93" s="282">
        <f>K94</f>
        <v>45194557</v>
      </c>
      <c r="L93" s="282">
        <f t="shared" si="262"/>
        <v>45194557</v>
      </c>
      <c r="M93" s="282">
        <f>M94</f>
        <v>0</v>
      </c>
      <c r="N93" s="282">
        <f>N94</f>
        <v>0</v>
      </c>
      <c r="O93" s="282">
        <f t="shared" si="263"/>
        <v>45194557</v>
      </c>
      <c r="P93" s="507">
        <f>P94</f>
        <v>0</v>
      </c>
      <c r="Q93" s="507">
        <f>Q94</f>
        <v>0</v>
      </c>
      <c r="R93" s="507">
        <f t="shared" si="264"/>
        <v>45194557</v>
      </c>
      <c r="S93" s="507">
        <f t="shared" ref="S93:AG94" si="336">S94</f>
        <v>0</v>
      </c>
      <c r="T93" s="507">
        <f t="shared" si="336"/>
        <v>0</v>
      </c>
      <c r="U93" s="507">
        <f t="shared" si="336"/>
        <v>0</v>
      </c>
      <c r="V93" s="507">
        <f t="shared" si="336"/>
        <v>0</v>
      </c>
      <c r="W93" s="507">
        <f t="shared" si="336"/>
        <v>0</v>
      </c>
      <c r="X93" s="507">
        <f t="shared" si="336"/>
        <v>0</v>
      </c>
      <c r="Y93" s="507">
        <f t="shared" si="336"/>
        <v>0</v>
      </c>
      <c r="Z93" s="507">
        <f t="shared" si="336"/>
        <v>0</v>
      </c>
      <c r="AA93" s="507">
        <f t="shared" si="336"/>
        <v>0</v>
      </c>
      <c r="AB93" s="507">
        <f t="shared" si="336"/>
        <v>0</v>
      </c>
      <c r="AC93" s="507">
        <f t="shared" si="336"/>
        <v>0</v>
      </c>
      <c r="AD93" s="507">
        <f t="shared" si="336"/>
        <v>0</v>
      </c>
      <c r="AE93" s="507">
        <f t="shared" si="267"/>
        <v>0</v>
      </c>
      <c r="AF93" s="507">
        <f t="shared" si="336"/>
        <v>0</v>
      </c>
      <c r="AG93" s="507">
        <f t="shared" si="336"/>
        <v>0</v>
      </c>
      <c r="AH93" s="507">
        <f t="shared" si="268"/>
        <v>0</v>
      </c>
    </row>
    <row r="94" spans="1:34" s="389" customFormat="1" ht="45" customHeight="1" x14ac:dyDescent="0.2">
      <c r="A94" s="396"/>
      <c r="B94" s="403" t="s">
        <v>749</v>
      </c>
      <c r="C94" s="411"/>
      <c r="D94" s="411"/>
      <c r="E94" s="411"/>
      <c r="F94" s="281"/>
      <c r="G94" s="411"/>
      <c r="H94" s="411"/>
      <c r="I94" s="281"/>
      <c r="J94" s="411"/>
      <c r="K94" s="411">
        <f>K95</f>
        <v>45194557</v>
      </c>
      <c r="L94" s="281">
        <f t="shared" si="262"/>
        <v>45194557</v>
      </c>
      <c r="M94" s="411">
        <f>M95</f>
        <v>0</v>
      </c>
      <c r="N94" s="411">
        <f>N95</f>
        <v>0</v>
      </c>
      <c r="O94" s="281">
        <f>L94+M94+N94</f>
        <v>45194557</v>
      </c>
      <c r="P94" s="411">
        <f>P95</f>
        <v>0</v>
      </c>
      <c r="Q94" s="411">
        <f>Q95</f>
        <v>0</v>
      </c>
      <c r="R94" s="506">
        <f>O94+P94+Q94</f>
        <v>45194557</v>
      </c>
      <c r="S94" s="411"/>
      <c r="T94" s="411"/>
      <c r="U94" s="411"/>
      <c r="V94" s="411"/>
      <c r="W94" s="411"/>
      <c r="X94" s="411"/>
      <c r="Y94" s="411"/>
      <c r="Z94" s="411"/>
      <c r="AA94" s="411"/>
      <c r="AB94" s="411"/>
      <c r="AC94" s="411">
        <f t="shared" si="336"/>
        <v>0</v>
      </c>
      <c r="AD94" s="411">
        <f t="shared" si="336"/>
        <v>0</v>
      </c>
      <c r="AE94" s="506">
        <f t="shared" si="267"/>
        <v>0</v>
      </c>
      <c r="AF94" s="411">
        <f t="shared" si="336"/>
        <v>0</v>
      </c>
      <c r="AG94" s="411">
        <f t="shared" si="336"/>
        <v>0</v>
      </c>
      <c r="AH94" s="506">
        <f t="shared" si="268"/>
        <v>0</v>
      </c>
    </row>
    <row r="95" spans="1:34" s="389" customFormat="1" ht="24.75" customHeight="1" x14ac:dyDescent="0.2">
      <c r="A95" s="396"/>
      <c r="B95" s="410" t="s">
        <v>717</v>
      </c>
      <c r="C95" s="411"/>
      <c r="D95" s="411"/>
      <c r="E95" s="411"/>
      <c r="F95" s="281"/>
      <c r="G95" s="411"/>
      <c r="H95" s="411"/>
      <c r="I95" s="281"/>
      <c r="J95" s="411"/>
      <c r="K95" s="411">
        <v>45194557</v>
      </c>
      <c r="L95" s="411">
        <f t="shared" si="262"/>
        <v>45194557</v>
      </c>
      <c r="M95" s="411"/>
      <c r="N95" s="411"/>
      <c r="O95" s="411">
        <f t="shared" si="263"/>
        <v>45194557</v>
      </c>
      <c r="P95" s="411"/>
      <c r="Q95" s="411"/>
      <c r="R95" s="411">
        <f t="shared" ref="R95:R158" si="337">O95+P95+Q95</f>
        <v>45194557</v>
      </c>
      <c r="S95" s="411"/>
      <c r="T95" s="411"/>
      <c r="U95" s="411"/>
      <c r="V95" s="411"/>
      <c r="W95" s="411"/>
      <c r="X95" s="411"/>
      <c r="Y95" s="411"/>
      <c r="Z95" s="411"/>
      <c r="AA95" s="411"/>
      <c r="AB95" s="411"/>
      <c r="AC95" s="411"/>
      <c r="AD95" s="411"/>
      <c r="AE95" s="411">
        <f t="shared" si="267"/>
        <v>0</v>
      </c>
      <c r="AF95" s="411"/>
      <c r="AG95" s="411"/>
      <c r="AH95" s="411">
        <f t="shared" si="268"/>
        <v>0</v>
      </c>
    </row>
    <row r="96" spans="1:34" s="389" customFormat="1" ht="20.25" hidden="1" customHeight="1" x14ac:dyDescent="0.2">
      <c r="A96" s="426"/>
      <c r="B96" s="404" t="s">
        <v>671</v>
      </c>
      <c r="C96" s="282">
        <f t="shared" ref="C96:S96" si="338">C97</f>
        <v>0</v>
      </c>
      <c r="D96" s="473">
        <f t="shared" si="338"/>
        <v>3132790</v>
      </c>
      <c r="E96" s="282">
        <f t="shared" si="338"/>
        <v>0</v>
      </c>
      <c r="F96" s="282">
        <f t="shared" si="271"/>
        <v>3132790</v>
      </c>
      <c r="G96" s="473">
        <f t="shared" si="338"/>
        <v>-3132790</v>
      </c>
      <c r="H96" s="282">
        <f t="shared" si="338"/>
        <v>0</v>
      </c>
      <c r="I96" s="282">
        <f t="shared" si="281"/>
        <v>0</v>
      </c>
      <c r="J96" s="282">
        <f t="shared" si="338"/>
        <v>0</v>
      </c>
      <c r="K96" s="282">
        <f t="shared" si="338"/>
        <v>0</v>
      </c>
      <c r="L96" s="282">
        <f t="shared" si="262"/>
        <v>0</v>
      </c>
      <c r="M96" s="282">
        <f t="shared" si="338"/>
        <v>0</v>
      </c>
      <c r="N96" s="282">
        <f t="shared" si="338"/>
        <v>0</v>
      </c>
      <c r="O96" s="282">
        <f t="shared" si="263"/>
        <v>0</v>
      </c>
      <c r="P96" s="507">
        <f t="shared" si="338"/>
        <v>0</v>
      </c>
      <c r="Q96" s="507">
        <f t="shared" si="338"/>
        <v>0</v>
      </c>
      <c r="R96" s="507">
        <f t="shared" si="337"/>
        <v>0</v>
      </c>
      <c r="S96" s="507">
        <f t="shared" si="338"/>
        <v>0</v>
      </c>
      <c r="T96" s="507">
        <f t="shared" ref="T96:AG96" si="339">T97</f>
        <v>0</v>
      </c>
      <c r="U96" s="507">
        <f t="shared" si="339"/>
        <v>0</v>
      </c>
      <c r="V96" s="507">
        <f t="shared" si="339"/>
        <v>0</v>
      </c>
      <c r="W96" s="507">
        <f t="shared" si="339"/>
        <v>0</v>
      </c>
      <c r="X96" s="507">
        <f t="shared" si="339"/>
        <v>0</v>
      </c>
      <c r="Y96" s="507">
        <f t="shared" si="265"/>
        <v>0</v>
      </c>
      <c r="Z96" s="507">
        <f t="shared" si="339"/>
        <v>0</v>
      </c>
      <c r="AA96" s="507">
        <f t="shared" si="339"/>
        <v>0</v>
      </c>
      <c r="AB96" s="507">
        <f t="shared" si="266"/>
        <v>0</v>
      </c>
      <c r="AC96" s="507">
        <f t="shared" si="339"/>
        <v>0</v>
      </c>
      <c r="AD96" s="507">
        <f t="shared" si="339"/>
        <v>0</v>
      </c>
      <c r="AE96" s="507">
        <f t="shared" ref="AE96:AE162" si="340">AB96+AC96</f>
        <v>0</v>
      </c>
      <c r="AF96" s="507">
        <f t="shared" si="339"/>
        <v>0</v>
      </c>
      <c r="AG96" s="507">
        <f t="shared" si="339"/>
        <v>0</v>
      </c>
      <c r="AH96" s="507">
        <f t="shared" si="268"/>
        <v>0</v>
      </c>
    </row>
    <row r="97" spans="1:34" s="389" customFormat="1" ht="39" hidden="1" customHeight="1" x14ac:dyDescent="0.2">
      <c r="A97" s="396"/>
      <c r="B97" s="403" t="s">
        <v>824</v>
      </c>
      <c r="C97" s="281">
        <f>C98+C99</f>
        <v>0</v>
      </c>
      <c r="D97" s="471">
        <f t="shared" ref="D97:E97" si="341">D98+D99</f>
        <v>3132790</v>
      </c>
      <c r="E97" s="281">
        <f t="shared" si="341"/>
        <v>0</v>
      </c>
      <c r="F97" s="281">
        <f t="shared" si="271"/>
        <v>3132790</v>
      </c>
      <c r="G97" s="471">
        <f t="shared" ref="G97:H97" si="342">G98+G99</f>
        <v>-3132790</v>
      </c>
      <c r="H97" s="281">
        <f t="shared" si="342"/>
        <v>0</v>
      </c>
      <c r="I97" s="281">
        <f t="shared" si="281"/>
        <v>0</v>
      </c>
      <c r="J97" s="281">
        <f t="shared" ref="J97:K97" si="343">J98+J99</f>
        <v>0</v>
      </c>
      <c r="K97" s="281">
        <f t="shared" si="343"/>
        <v>0</v>
      </c>
      <c r="L97" s="282">
        <f t="shared" si="262"/>
        <v>0</v>
      </c>
      <c r="M97" s="281">
        <f t="shared" ref="M97:N97" si="344">M98+M99</f>
        <v>0</v>
      </c>
      <c r="N97" s="281">
        <f t="shared" si="344"/>
        <v>0</v>
      </c>
      <c r="O97" s="282">
        <f t="shared" si="263"/>
        <v>0</v>
      </c>
      <c r="P97" s="506">
        <f t="shared" ref="P97:Q97" si="345">P98+P99</f>
        <v>0</v>
      </c>
      <c r="Q97" s="506">
        <f t="shared" si="345"/>
        <v>0</v>
      </c>
      <c r="R97" s="507">
        <f t="shared" si="337"/>
        <v>0</v>
      </c>
      <c r="S97" s="506">
        <f>S98+S99</f>
        <v>0</v>
      </c>
      <c r="T97" s="506">
        <f t="shared" ref="T97:V97" si="346">T98+T99</f>
        <v>0</v>
      </c>
      <c r="U97" s="506">
        <f t="shared" si="346"/>
        <v>0</v>
      </c>
      <c r="V97" s="506">
        <f t="shared" si="346"/>
        <v>0</v>
      </c>
      <c r="W97" s="506">
        <f t="shared" ref="W97:X97" si="347">W98+W99</f>
        <v>0</v>
      </c>
      <c r="X97" s="506">
        <f t="shared" si="347"/>
        <v>0</v>
      </c>
      <c r="Y97" s="506">
        <f t="shared" si="265"/>
        <v>0</v>
      </c>
      <c r="Z97" s="506">
        <f t="shared" ref="Z97:AA97" si="348">Z98+Z99</f>
        <v>0</v>
      </c>
      <c r="AA97" s="506">
        <f t="shared" si="348"/>
        <v>0</v>
      </c>
      <c r="AB97" s="506">
        <f t="shared" si="266"/>
        <v>0</v>
      </c>
      <c r="AC97" s="506">
        <f t="shared" ref="AC97:AD97" si="349">AC98+AC99</f>
        <v>0</v>
      </c>
      <c r="AD97" s="506">
        <f t="shared" si="349"/>
        <v>0</v>
      </c>
      <c r="AE97" s="506">
        <f t="shared" si="340"/>
        <v>0</v>
      </c>
      <c r="AF97" s="506">
        <f t="shared" ref="AF97:AG97" si="350">AF98+AF99</f>
        <v>0</v>
      </c>
      <c r="AG97" s="506">
        <f t="shared" si="350"/>
        <v>0</v>
      </c>
      <c r="AH97" s="506">
        <f t="shared" si="268"/>
        <v>0</v>
      </c>
    </row>
    <row r="98" spans="1:34" s="394" customFormat="1" ht="20.25" hidden="1" customHeight="1" x14ac:dyDescent="0.2">
      <c r="A98" s="427"/>
      <c r="B98" s="410" t="s">
        <v>717</v>
      </c>
      <c r="C98" s="411">
        <v>0</v>
      </c>
      <c r="D98" s="475">
        <v>3132790</v>
      </c>
      <c r="E98" s="411"/>
      <c r="F98" s="411">
        <f t="shared" si="271"/>
        <v>3132790</v>
      </c>
      <c r="G98" s="475">
        <v>-3132790</v>
      </c>
      <c r="H98" s="411"/>
      <c r="I98" s="411">
        <f t="shared" si="281"/>
        <v>0</v>
      </c>
      <c r="J98" s="411"/>
      <c r="K98" s="411"/>
      <c r="L98" s="282">
        <f t="shared" si="262"/>
        <v>0</v>
      </c>
      <c r="M98" s="411"/>
      <c r="N98" s="411"/>
      <c r="O98" s="282">
        <f t="shared" si="263"/>
        <v>0</v>
      </c>
      <c r="P98" s="411"/>
      <c r="Q98" s="411"/>
      <c r="R98" s="507">
        <f t="shared" si="337"/>
        <v>0</v>
      </c>
      <c r="S98" s="411">
        <v>0</v>
      </c>
      <c r="T98" s="411"/>
      <c r="U98" s="411"/>
      <c r="V98" s="411">
        <v>0</v>
      </c>
      <c r="W98" s="411"/>
      <c r="X98" s="411"/>
      <c r="Y98" s="411">
        <f t="shared" si="265"/>
        <v>0</v>
      </c>
      <c r="Z98" s="411"/>
      <c r="AA98" s="411"/>
      <c r="AB98" s="411">
        <f t="shared" si="266"/>
        <v>0</v>
      </c>
      <c r="AC98" s="411"/>
      <c r="AD98" s="411"/>
      <c r="AE98" s="411">
        <f t="shared" si="340"/>
        <v>0</v>
      </c>
      <c r="AF98" s="411"/>
      <c r="AG98" s="411"/>
      <c r="AH98" s="411">
        <f t="shared" si="268"/>
        <v>0</v>
      </c>
    </row>
    <row r="99" spans="1:34" s="394" customFormat="1" ht="20.25" hidden="1" customHeight="1" x14ac:dyDescent="0.2">
      <c r="A99" s="427"/>
      <c r="B99" s="410" t="s">
        <v>718</v>
      </c>
      <c r="C99" s="411">
        <v>0</v>
      </c>
      <c r="D99" s="411">
        <v>0</v>
      </c>
      <c r="E99" s="411">
        <v>0</v>
      </c>
      <c r="F99" s="411">
        <f t="shared" si="271"/>
        <v>0</v>
      </c>
      <c r="G99" s="411">
        <v>0</v>
      </c>
      <c r="H99" s="411">
        <v>0</v>
      </c>
      <c r="I99" s="411">
        <f t="shared" si="281"/>
        <v>0</v>
      </c>
      <c r="J99" s="411">
        <v>0</v>
      </c>
      <c r="K99" s="411">
        <v>0</v>
      </c>
      <c r="L99" s="282">
        <f t="shared" si="262"/>
        <v>0</v>
      </c>
      <c r="M99" s="411">
        <v>0</v>
      </c>
      <c r="N99" s="411">
        <v>0</v>
      </c>
      <c r="O99" s="282">
        <f t="shared" si="263"/>
        <v>0</v>
      </c>
      <c r="P99" s="411">
        <v>0</v>
      </c>
      <c r="Q99" s="411">
        <v>0</v>
      </c>
      <c r="R99" s="507">
        <f t="shared" si="337"/>
        <v>0</v>
      </c>
      <c r="S99" s="411">
        <v>0</v>
      </c>
      <c r="T99" s="411">
        <v>0</v>
      </c>
      <c r="U99" s="411">
        <v>0</v>
      </c>
      <c r="V99" s="411">
        <v>0</v>
      </c>
      <c r="W99" s="411">
        <v>0</v>
      </c>
      <c r="X99" s="411">
        <v>0</v>
      </c>
      <c r="Y99" s="411">
        <f t="shared" si="265"/>
        <v>0</v>
      </c>
      <c r="Z99" s="411">
        <v>0</v>
      </c>
      <c r="AA99" s="411">
        <v>0</v>
      </c>
      <c r="AB99" s="411">
        <f t="shared" si="266"/>
        <v>0</v>
      </c>
      <c r="AC99" s="411">
        <v>0</v>
      </c>
      <c r="AD99" s="411">
        <v>0</v>
      </c>
      <c r="AE99" s="411">
        <f t="shared" si="340"/>
        <v>0</v>
      </c>
      <c r="AF99" s="411">
        <v>0</v>
      </c>
      <c r="AG99" s="411">
        <v>0</v>
      </c>
      <c r="AH99" s="411">
        <f t="shared" si="268"/>
        <v>0</v>
      </c>
    </row>
    <row r="100" spans="1:34" s="394" customFormat="1" ht="74.25" hidden="1" customHeight="1" x14ac:dyDescent="0.2">
      <c r="A100" s="427"/>
      <c r="B100" s="410" t="s">
        <v>715</v>
      </c>
      <c r="C100" s="422"/>
      <c r="D100" s="422"/>
      <c r="E100" s="422"/>
      <c r="F100" s="411">
        <f t="shared" si="271"/>
        <v>0</v>
      </c>
      <c r="G100" s="422"/>
      <c r="H100" s="411"/>
      <c r="I100" s="411">
        <f t="shared" si="281"/>
        <v>0</v>
      </c>
      <c r="J100" s="422"/>
      <c r="K100" s="411"/>
      <c r="L100" s="282">
        <f t="shared" si="262"/>
        <v>0</v>
      </c>
      <c r="M100" s="422"/>
      <c r="N100" s="411"/>
      <c r="O100" s="282">
        <f t="shared" si="263"/>
        <v>0</v>
      </c>
      <c r="P100" s="422"/>
      <c r="Q100" s="411"/>
      <c r="R100" s="507">
        <f t="shared" si="337"/>
        <v>0</v>
      </c>
      <c r="S100" s="411"/>
      <c r="T100" s="411"/>
      <c r="U100" s="411"/>
      <c r="V100" s="411"/>
      <c r="W100" s="411"/>
      <c r="X100" s="411"/>
      <c r="Y100" s="411">
        <f t="shared" si="265"/>
        <v>0</v>
      </c>
      <c r="Z100" s="411"/>
      <c r="AA100" s="411"/>
      <c r="AB100" s="411">
        <f t="shared" si="266"/>
        <v>0</v>
      </c>
      <c r="AC100" s="411"/>
      <c r="AD100" s="411"/>
      <c r="AE100" s="411">
        <f t="shared" si="340"/>
        <v>0</v>
      </c>
      <c r="AF100" s="411"/>
      <c r="AG100" s="411"/>
      <c r="AH100" s="411">
        <f t="shared" si="268"/>
        <v>0</v>
      </c>
    </row>
    <row r="101" spans="1:34" s="394" customFormat="1" ht="42" hidden="1" customHeight="1" x14ac:dyDescent="0.2">
      <c r="A101" s="427"/>
      <c r="B101" s="410" t="s">
        <v>738</v>
      </c>
      <c r="C101" s="411"/>
      <c r="D101" s="411"/>
      <c r="E101" s="411"/>
      <c r="F101" s="411">
        <f t="shared" si="271"/>
        <v>0</v>
      </c>
      <c r="G101" s="411"/>
      <c r="H101" s="411"/>
      <c r="I101" s="411">
        <f t="shared" si="281"/>
        <v>0</v>
      </c>
      <c r="J101" s="411"/>
      <c r="K101" s="411"/>
      <c r="L101" s="282">
        <f t="shared" si="262"/>
        <v>0</v>
      </c>
      <c r="M101" s="411"/>
      <c r="N101" s="411"/>
      <c r="O101" s="282">
        <f t="shared" si="263"/>
        <v>0</v>
      </c>
      <c r="P101" s="411"/>
      <c r="Q101" s="411"/>
      <c r="R101" s="507">
        <f t="shared" si="337"/>
        <v>0</v>
      </c>
      <c r="S101" s="411"/>
      <c r="T101" s="411"/>
      <c r="U101" s="411"/>
      <c r="V101" s="411"/>
      <c r="W101" s="411"/>
      <c r="X101" s="411"/>
      <c r="Y101" s="411">
        <f t="shared" si="265"/>
        <v>0</v>
      </c>
      <c r="Z101" s="411"/>
      <c r="AA101" s="411"/>
      <c r="AB101" s="411">
        <f t="shared" si="266"/>
        <v>0</v>
      </c>
      <c r="AC101" s="411"/>
      <c r="AD101" s="411"/>
      <c r="AE101" s="411">
        <f t="shared" si="340"/>
        <v>0</v>
      </c>
      <c r="AF101" s="411"/>
      <c r="AG101" s="411"/>
      <c r="AH101" s="411">
        <f t="shared" si="268"/>
        <v>0</v>
      </c>
    </row>
    <row r="102" spans="1:34" s="394" customFormat="1" ht="57.75" hidden="1" customHeight="1" x14ac:dyDescent="0.2">
      <c r="A102" s="427"/>
      <c r="B102" s="410" t="s">
        <v>781</v>
      </c>
      <c r="C102" s="444">
        <f t="shared" ref="C102:S102" si="351">C103</f>
        <v>0</v>
      </c>
      <c r="D102" s="484">
        <f t="shared" si="351"/>
        <v>0</v>
      </c>
      <c r="E102" s="444">
        <f t="shared" si="351"/>
        <v>0</v>
      </c>
      <c r="F102" s="411">
        <f t="shared" si="271"/>
        <v>0</v>
      </c>
      <c r="G102" s="444">
        <f t="shared" si="351"/>
        <v>0</v>
      </c>
      <c r="H102" s="444">
        <f t="shared" si="351"/>
        <v>0</v>
      </c>
      <c r="I102" s="411">
        <f t="shared" si="281"/>
        <v>0</v>
      </c>
      <c r="J102" s="444">
        <f t="shared" si="351"/>
        <v>0</v>
      </c>
      <c r="K102" s="444">
        <f t="shared" si="351"/>
        <v>0</v>
      </c>
      <c r="L102" s="282">
        <f t="shared" si="262"/>
        <v>0</v>
      </c>
      <c r="M102" s="444">
        <f t="shared" si="351"/>
        <v>0</v>
      </c>
      <c r="N102" s="444">
        <f t="shared" si="351"/>
        <v>0</v>
      </c>
      <c r="O102" s="282">
        <f t="shared" si="263"/>
        <v>0</v>
      </c>
      <c r="P102" s="444">
        <f t="shared" si="351"/>
        <v>0</v>
      </c>
      <c r="Q102" s="444">
        <f t="shared" si="351"/>
        <v>0</v>
      </c>
      <c r="R102" s="507">
        <f t="shared" si="337"/>
        <v>0</v>
      </c>
      <c r="S102" s="444">
        <f t="shared" si="351"/>
        <v>0</v>
      </c>
      <c r="T102" s="444">
        <f t="shared" ref="T102:AG102" si="352">T103</f>
        <v>0</v>
      </c>
      <c r="U102" s="444">
        <f t="shared" si="352"/>
        <v>0</v>
      </c>
      <c r="V102" s="444">
        <f t="shared" si="352"/>
        <v>0</v>
      </c>
      <c r="W102" s="444">
        <f t="shared" si="352"/>
        <v>0</v>
      </c>
      <c r="X102" s="444">
        <f t="shared" si="352"/>
        <v>0</v>
      </c>
      <c r="Y102" s="411">
        <f t="shared" si="265"/>
        <v>0</v>
      </c>
      <c r="Z102" s="444">
        <f t="shared" si="352"/>
        <v>0</v>
      </c>
      <c r="AA102" s="444">
        <f t="shared" si="352"/>
        <v>0</v>
      </c>
      <c r="AB102" s="411">
        <f t="shared" si="266"/>
        <v>0</v>
      </c>
      <c r="AC102" s="444">
        <f t="shared" si="352"/>
        <v>0</v>
      </c>
      <c r="AD102" s="444">
        <f t="shared" si="352"/>
        <v>0</v>
      </c>
      <c r="AE102" s="411">
        <f t="shared" si="340"/>
        <v>0</v>
      </c>
      <c r="AF102" s="444">
        <f t="shared" si="352"/>
        <v>0</v>
      </c>
      <c r="AG102" s="444">
        <f t="shared" si="352"/>
        <v>0</v>
      </c>
      <c r="AH102" s="411">
        <f t="shared" si="268"/>
        <v>0</v>
      </c>
    </row>
    <row r="103" spans="1:34" s="394" customFormat="1" ht="22.5" hidden="1" customHeight="1" x14ac:dyDescent="0.2">
      <c r="A103" s="427"/>
      <c r="B103" s="410" t="s">
        <v>717</v>
      </c>
      <c r="C103" s="411">
        <v>0</v>
      </c>
      <c r="D103" s="475"/>
      <c r="E103" s="411"/>
      <c r="F103" s="411">
        <f t="shared" si="271"/>
        <v>0</v>
      </c>
      <c r="G103" s="411"/>
      <c r="H103" s="411"/>
      <c r="I103" s="411">
        <f t="shared" si="281"/>
        <v>0</v>
      </c>
      <c r="J103" s="411"/>
      <c r="K103" s="411"/>
      <c r="L103" s="282">
        <f t="shared" si="262"/>
        <v>0</v>
      </c>
      <c r="M103" s="411"/>
      <c r="N103" s="411"/>
      <c r="O103" s="282">
        <f t="shared" si="263"/>
        <v>0</v>
      </c>
      <c r="P103" s="411"/>
      <c r="Q103" s="411"/>
      <c r="R103" s="507">
        <f t="shared" si="337"/>
        <v>0</v>
      </c>
      <c r="S103" s="411">
        <v>0</v>
      </c>
      <c r="T103" s="411"/>
      <c r="U103" s="411"/>
      <c r="V103" s="411">
        <v>0</v>
      </c>
      <c r="W103" s="411"/>
      <c r="X103" s="411"/>
      <c r="Y103" s="411">
        <f t="shared" si="265"/>
        <v>0</v>
      </c>
      <c r="Z103" s="411"/>
      <c r="AA103" s="411"/>
      <c r="AB103" s="411">
        <f t="shared" si="266"/>
        <v>0</v>
      </c>
      <c r="AC103" s="411"/>
      <c r="AD103" s="411"/>
      <c r="AE103" s="411">
        <f t="shared" si="340"/>
        <v>0</v>
      </c>
      <c r="AF103" s="411"/>
      <c r="AG103" s="411"/>
      <c r="AH103" s="411">
        <f t="shared" si="268"/>
        <v>0</v>
      </c>
    </row>
    <row r="104" spans="1:34" s="393" customFormat="1" ht="38.25" hidden="1" customHeight="1" x14ac:dyDescent="0.2">
      <c r="A104" s="426" t="s">
        <v>796</v>
      </c>
      <c r="B104" s="407" t="s">
        <v>799</v>
      </c>
      <c r="C104" s="438">
        <f t="shared" ref="C104:S108" si="353">C105</f>
        <v>182400000</v>
      </c>
      <c r="D104" s="478">
        <f t="shared" si="353"/>
        <v>9425160</v>
      </c>
      <c r="E104" s="438">
        <f t="shared" si="353"/>
        <v>0</v>
      </c>
      <c r="F104" s="282">
        <f t="shared" si="271"/>
        <v>191825160</v>
      </c>
      <c r="G104" s="478">
        <f t="shared" si="353"/>
        <v>-191825160</v>
      </c>
      <c r="H104" s="438">
        <f t="shared" si="353"/>
        <v>0</v>
      </c>
      <c r="I104" s="282">
        <f t="shared" si="281"/>
        <v>0</v>
      </c>
      <c r="J104" s="438">
        <f t="shared" si="353"/>
        <v>0</v>
      </c>
      <c r="K104" s="438">
        <f t="shared" si="353"/>
        <v>0</v>
      </c>
      <c r="L104" s="282">
        <f t="shared" si="262"/>
        <v>0</v>
      </c>
      <c r="M104" s="438">
        <f t="shared" si="353"/>
        <v>0</v>
      </c>
      <c r="N104" s="438">
        <f t="shared" si="353"/>
        <v>0</v>
      </c>
      <c r="O104" s="282">
        <f t="shared" si="263"/>
        <v>0</v>
      </c>
      <c r="P104" s="438">
        <f t="shared" si="353"/>
        <v>0</v>
      </c>
      <c r="Q104" s="438">
        <f t="shared" si="353"/>
        <v>0</v>
      </c>
      <c r="R104" s="507">
        <f t="shared" si="337"/>
        <v>0</v>
      </c>
      <c r="S104" s="438">
        <f t="shared" si="353"/>
        <v>190000000</v>
      </c>
      <c r="T104" s="438">
        <f t="shared" ref="T104:AG108" si="354">T105</f>
        <v>0</v>
      </c>
      <c r="U104" s="438">
        <f t="shared" si="354"/>
        <v>0</v>
      </c>
      <c r="V104" s="438">
        <f t="shared" si="354"/>
        <v>190000000</v>
      </c>
      <c r="W104" s="438">
        <f t="shared" si="354"/>
        <v>-190000000</v>
      </c>
      <c r="X104" s="438">
        <f t="shared" si="354"/>
        <v>0</v>
      </c>
      <c r="Y104" s="507">
        <f t="shared" si="265"/>
        <v>0</v>
      </c>
      <c r="Z104" s="438">
        <f t="shared" si="354"/>
        <v>0</v>
      </c>
      <c r="AA104" s="438">
        <f t="shared" si="354"/>
        <v>0</v>
      </c>
      <c r="AB104" s="507">
        <f t="shared" si="266"/>
        <v>0</v>
      </c>
      <c r="AC104" s="438">
        <f t="shared" si="354"/>
        <v>0</v>
      </c>
      <c r="AD104" s="438">
        <f t="shared" si="354"/>
        <v>0</v>
      </c>
      <c r="AE104" s="507">
        <f t="shared" si="340"/>
        <v>0</v>
      </c>
      <c r="AF104" s="438">
        <f t="shared" si="354"/>
        <v>0</v>
      </c>
      <c r="AG104" s="438">
        <f t="shared" si="354"/>
        <v>0</v>
      </c>
      <c r="AH104" s="507">
        <f t="shared" si="268"/>
        <v>0</v>
      </c>
    </row>
    <row r="105" spans="1:34" s="393" customFormat="1" ht="21.75" hidden="1" customHeight="1" x14ac:dyDescent="0.2">
      <c r="A105" s="426"/>
      <c r="B105" s="407" t="s">
        <v>758</v>
      </c>
      <c r="C105" s="438">
        <f t="shared" ref="C105:S105" si="355">C106</f>
        <v>182400000</v>
      </c>
      <c r="D105" s="478">
        <f t="shared" si="355"/>
        <v>9425160</v>
      </c>
      <c r="E105" s="438">
        <f t="shared" si="355"/>
        <v>0</v>
      </c>
      <c r="F105" s="282">
        <f t="shared" si="271"/>
        <v>191825160</v>
      </c>
      <c r="G105" s="478">
        <f t="shared" si="355"/>
        <v>-191825160</v>
      </c>
      <c r="H105" s="438">
        <f t="shared" si="353"/>
        <v>0</v>
      </c>
      <c r="I105" s="282">
        <f t="shared" si="281"/>
        <v>0</v>
      </c>
      <c r="J105" s="438">
        <f t="shared" si="355"/>
        <v>0</v>
      </c>
      <c r="K105" s="438">
        <f t="shared" si="353"/>
        <v>0</v>
      </c>
      <c r="L105" s="282">
        <f t="shared" si="262"/>
        <v>0</v>
      </c>
      <c r="M105" s="438">
        <f t="shared" si="355"/>
        <v>0</v>
      </c>
      <c r="N105" s="438">
        <f t="shared" si="353"/>
        <v>0</v>
      </c>
      <c r="O105" s="282">
        <f t="shared" si="263"/>
        <v>0</v>
      </c>
      <c r="P105" s="438">
        <f t="shared" si="355"/>
        <v>0</v>
      </c>
      <c r="Q105" s="438">
        <f t="shared" si="353"/>
        <v>0</v>
      </c>
      <c r="R105" s="507">
        <f t="shared" si="337"/>
        <v>0</v>
      </c>
      <c r="S105" s="438">
        <f t="shared" si="355"/>
        <v>190000000</v>
      </c>
      <c r="T105" s="438">
        <f t="shared" si="354"/>
        <v>0</v>
      </c>
      <c r="U105" s="438">
        <f t="shared" si="354"/>
        <v>0</v>
      </c>
      <c r="V105" s="438">
        <f t="shared" si="354"/>
        <v>190000000</v>
      </c>
      <c r="W105" s="438">
        <f t="shared" si="354"/>
        <v>-190000000</v>
      </c>
      <c r="X105" s="438">
        <f t="shared" si="354"/>
        <v>0</v>
      </c>
      <c r="Y105" s="507">
        <f t="shared" si="265"/>
        <v>0</v>
      </c>
      <c r="Z105" s="438">
        <f t="shared" si="354"/>
        <v>0</v>
      </c>
      <c r="AA105" s="438">
        <f t="shared" si="354"/>
        <v>0</v>
      </c>
      <c r="AB105" s="507">
        <f t="shared" si="266"/>
        <v>0</v>
      </c>
      <c r="AC105" s="438">
        <f t="shared" si="354"/>
        <v>0</v>
      </c>
      <c r="AD105" s="438">
        <f t="shared" si="354"/>
        <v>0</v>
      </c>
      <c r="AE105" s="507">
        <f t="shared" si="340"/>
        <v>0</v>
      </c>
      <c r="AF105" s="438">
        <f t="shared" si="354"/>
        <v>0</v>
      </c>
      <c r="AG105" s="438">
        <f t="shared" si="354"/>
        <v>0</v>
      </c>
      <c r="AH105" s="507">
        <f t="shared" si="268"/>
        <v>0</v>
      </c>
    </row>
    <row r="106" spans="1:34" s="394" customFormat="1" ht="46.5" hidden="1" customHeight="1" x14ac:dyDescent="0.2">
      <c r="A106" s="427"/>
      <c r="B106" s="410" t="s">
        <v>823</v>
      </c>
      <c r="C106" s="445">
        <f t="shared" ref="C106:S106" si="356">C107</f>
        <v>182400000</v>
      </c>
      <c r="D106" s="483">
        <f t="shared" si="356"/>
        <v>9425160</v>
      </c>
      <c r="E106" s="445">
        <f t="shared" si="356"/>
        <v>0</v>
      </c>
      <c r="F106" s="411">
        <f t="shared" si="271"/>
        <v>191825160</v>
      </c>
      <c r="G106" s="483">
        <f t="shared" si="356"/>
        <v>-191825160</v>
      </c>
      <c r="H106" s="445">
        <f t="shared" si="353"/>
        <v>0</v>
      </c>
      <c r="I106" s="411">
        <f t="shared" si="281"/>
        <v>0</v>
      </c>
      <c r="J106" s="445">
        <f t="shared" si="356"/>
        <v>0</v>
      </c>
      <c r="K106" s="445">
        <f t="shared" si="353"/>
        <v>0</v>
      </c>
      <c r="L106" s="282">
        <f t="shared" si="262"/>
        <v>0</v>
      </c>
      <c r="M106" s="445">
        <f t="shared" si="356"/>
        <v>0</v>
      </c>
      <c r="N106" s="445">
        <f t="shared" si="353"/>
        <v>0</v>
      </c>
      <c r="O106" s="282">
        <f t="shared" si="263"/>
        <v>0</v>
      </c>
      <c r="P106" s="445">
        <f t="shared" si="356"/>
        <v>0</v>
      </c>
      <c r="Q106" s="445">
        <f t="shared" si="353"/>
        <v>0</v>
      </c>
      <c r="R106" s="507">
        <f t="shared" si="337"/>
        <v>0</v>
      </c>
      <c r="S106" s="445">
        <f t="shared" si="356"/>
        <v>190000000</v>
      </c>
      <c r="T106" s="445">
        <f t="shared" si="354"/>
        <v>0</v>
      </c>
      <c r="U106" s="445">
        <f t="shared" si="354"/>
        <v>0</v>
      </c>
      <c r="V106" s="445">
        <f t="shared" si="354"/>
        <v>190000000</v>
      </c>
      <c r="W106" s="445">
        <f t="shared" si="354"/>
        <v>-190000000</v>
      </c>
      <c r="X106" s="445">
        <f t="shared" si="354"/>
        <v>0</v>
      </c>
      <c r="Y106" s="411">
        <f t="shared" si="265"/>
        <v>0</v>
      </c>
      <c r="Z106" s="445">
        <f t="shared" si="354"/>
        <v>0</v>
      </c>
      <c r="AA106" s="445">
        <f t="shared" si="354"/>
        <v>0</v>
      </c>
      <c r="AB106" s="411">
        <f t="shared" si="266"/>
        <v>0</v>
      </c>
      <c r="AC106" s="445">
        <f t="shared" si="354"/>
        <v>0</v>
      </c>
      <c r="AD106" s="445">
        <f t="shared" si="354"/>
        <v>0</v>
      </c>
      <c r="AE106" s="411">
        <f t="shared" si="340"/>
        <v>0</v>
      </c>
      <c r="AF106" s="445">
        <f t="shared" si="354"/>
        <v>0</v>
      </c>
      <c r="AG106" s="445">
        <f t="shared" si="354"/>
        <v>0</v>
      </c>
      <c r="AH106" s="411">
        <f t="shared" si="268"/>
        <v>0</v>
      </c>
    </row>
    <row r="107" spans="1:34" s="393" customFormat="1" ht="21.75" hidden="1" customHeight="1" x14ac:dyDescent="0.2">
      <c r="A107" s="426"/>
      <c r="B107" s="404" t="s">
        <v>679</v>
      </c>
      <c r="C107" s="282">
        <f t="shared" ref="C107:S108" si="357">C108</f>
        <v>182400000</v>
      </c>
      <c r="D107" s="473">
        <f t="shared" si="357"/>
        <v>9425160</v>
      </c>
      <c r="E107" s="282">
        <f t="shared" si="357"/>
        <v>0</v>
      </c>
      <c r="F107" s="282">
        <f t="shared" si="271"/>
        <v>191825160</v>
      </c>
      <c r="G107" s="473">
        <f t="shared" si="357"/>
        <v>-191825160</v>
      </c>
      <c r="H107" s="282">
        <f t="shared" si="353"/>
        <v>0</v>
      </c>
      <c r="I107" s="282">
        <f t="shared" si="281"/>
        <v>0</v>
      </c>
      <c r="J107" s="282">
        <f t="shared" si="357"/>
        <v>0</v>
      </c>
      <c r="K107" s="282">
        <f t="shared" si="353"/>
        <v>0</v>
      </c>
      <c r="L107" s="282">
        <f t="shared" si="262"/>
        <v>0</v>
      </c>
      <c r="M107" s="282">
        <f t="shared" si="357"/>
        <v>0</v>
      </c>
      <c r="N107" s="282">
        <f t="shared" si="353"/>
        <v>0</v>
      </c>
      <c r="O107" s="282">
        <f t="shared" si="263"/>
        <v>0</v>
      </c>
      <c r="P107" s="507">
        <f t="shared" si="357"/>
        <v>0</v>
      </c>
      <c r="Q107" s="507">
        <f t="shared" si="353"/>
        <v>0</v>
      </c>
      <c r="R107" s="507">
        <f t="shared" si="337"/>
        <v>0</v>
      </c>
      <c r="S107" s="507">
        <f t="shared" si="357"/>
        <v>190000000</v>
      </c>
      <c r="T107" s="507">
        <f t="shared" si="354"/>
        <v>0</v>
      </c>
      <c r="U107" s="507">
        <f t="shared" si="354"/>
        <v>0</v>
      </c>
      <c r="V107" s="507">
        <f t="shared" si="354"/>
        <v>190000000</v>
      </c>
      <c r="W107" s="507">
        <f t="shared" si="354"/>
        <v>-190000000</v>
      </c>
      <c r="X107" s="507">
        <f t="shared" si="354"/>
        <v>0</v>
      </c>
      <c r="Y107" s="507">
        <f t="shared" si="265"/>
        <v>0</v>
      </c>
      <c r="Z107" s="507">
        <f t="shared" si="354"/>
        <v>0</v>
      </c>
      <c r="AA107" s="507">
        <f t="shared" si="354"/>
        <v>0</v>
      </c>
      <c r="AB107" s="507">
        <f t="shared" si="266"/>
        <v>0</v>
      </c>
      <c r="AC107" s="507">
        <f t="shared" si="354"/>
        <v>0</v>
      </c>
      <c r="AD107" s="507">
        <f t="shared" si="354"/>
        <v>0</v>
      </c>
      <c r="AE107" s="507">
        <f t="shared" si="340"/>
        <v>0</v>
      </c>
      <c r="AF107" s="507">
        <f t="shared" si="354"/>
        <v>0</v>
      </c>
      <c r="AG107" s="507">
        <f t="shared" si="354"/>
        <v>0</v>
      </c>
      <c r="AH107" s="507">
        <f t="shared" si="268"/>
        <v>0</v>
      </c>
    </row>
    <row r="108" spans="1:34" s="389" customFormat="1" ht="44.25" hidden="1" customHeight="1" x14ac:dyDescent="0.2">
      <c r="A108" s="396"/>
      <c r="B108" s="398" t="s">
        <v>903</v>
      </c>
      <c r="C108" s="281">
        <f t="shared" si="357"/>
        <v>182400000</v>
      </c>
      <c r="D108" s="471">
        <f>D109</f>
        <v>9425160</v>
      </c>
      <c r="E108" s="281">
        <f t="shared" si="357"/>
        <v>0</v>
      </c>
      <c r="F108" s="281">
        <f t="shared" si="271"/>
        <v>191825160</v>
      </c>
      <c r="G108" s="471">
        <f>G109</f>
        <v>-191825160</v>
      </c>
      <c r="H108" s="281">
        <f t="shared" si="353"/>
        <v>0</v>
      </c>
      <c r="I108" s="281">
        <f t="shared" si="281"/>
        <v>0</v>
      </c>
      <c r="J108" s="281">
        <f>J109</f>
        <v>0</v>
      </c>
      <c r="K108" s="281">
        <f t="shared" si="353"/>
        <v>0</v>
      </c>
      <c r="L108" s="282">
        <f t="shared" si="262"/>
        <v>0</v>
      </c>
      <c r="M108" s="281">
        <f>M109</f>
        <v>0</v>
      </c>
      <c r="N108" s="281">
        <f t="shared" si="353"/>
        <v>0</v>
      </c>
      <c r="O108" s="282">
        <f t="shared" si="263"/>
        <v>0</v>
      </c>
      <c r="P108" s="506">
        <f>P109</f>
        <v>0</v>
      </c>
      <c r="Q108" s="506">
        <f t="shared" si="353"/>
        <v>0</v>
      </c>
      <c r="R108" s="507">
        <f t="shared" si="337"/>
        <v>0</v>
      </c>
      <c r="S108" s="506">
        <f t="shared" si="357"/>
        <v>190000000</v>
      </c>
      <c r="T108" s="506">
        <f t="shared" si="354"/>
        <v>0</v>
      </c>
      <c r="U108" s="506">
        <f t="shared" si="354"/>
        <v>0</v>
      </c>
      <c r="V108" s="506">
        <f t="shared" si="354"/>
        <v>190000000</v>
      </c>
      <c r="W108" s="506">
        <f t="shared" si="354"/>
        <v>-190000000</v>
      </c>
      <c r="X108" s="506">
        <f t="shared" si="354"/>
        <v>0</v>
      </c>
      <c r="Y108" s="506">
        <f t="shared" si="265"/>
        <v>0</v>
      </c>
      <c r="Z108" s="506">
        <f t="shared" si="354"/>
        <v>0</v>
      </c>
      <c r="AA108" s="506">
        <f t="shared" si="354"/>
        <v>0</v>
      </c>
      <c r="AB108" s="506">
        <f t="shared" si="266"/>
        <v>0</v>
      </c>
      <c r="AC108" s="506">
        <f t="shared" si="354"/>
        <v>0</v>
      </c>
      <c r="AD108" s="506">
        <f t="shared" si="354"/>
        <v>0</v>
      </c>
      <c r="AE108" s="506">
        <f t="shared" si="340"/>
        <v>0</v>
      </c>
      <c r="AF108" s="506">
        <f t="shared" si="354"/>
        <v>0</v>
      </c>
      <c r="AG108" s="506">
        <f t="shared" si="354"/>
        <v>0</v>
      </c>
      <c r="AH108" s="506">
        <f t="shared" si="268"/>
        <v>0</v>
      </c>
    </row>
    <row r="109" spans="1:34" s="394" customFormat="1" ht="22.5" hidden="1" customHeight="1" x14ac:dyDescent="0.2">
      <c r="A109" s="427"/>
      <c r="B109" s="421" t="s">
        <v>717</v>
      </c>
      <c r="C109" s="411">
        <v>182400000</v>
      </c>
      <c r="D109" s="475">
        <v>9425160</v>
      </c>
      <c r="E109" s="411"/>
      <c r="F109" s="411">
        <f t="shared" si="271"/>
        <v>191825160</v>
      </c>
      <c r="G109" s="475">
        <v>-191825160</v>
      </c>
      <c r="H109" s="411"/>
      <c r="I109" s="411">
        <f t="shared" si="281"/>
        <v>0</v>
      </c>
      <c r="J109" s="411"/>
      <c r="K109" s="411"/>
      <c r="L109" s="282">
        <f t="shared" si="262"/>
        <v>0</v>
      </c>
      <c r="M109" s="411"/>
      <c r="N109" s="411"/>
      <c r="O109" s="282">
        <f t="shared" si="263"/>
        <v>0</v>
      </c>
      <c r="P109" s="411"/>
      <c r="Q109" s="411"/>
      <c r="R109" s="507">
        <f t="shared" si="337"/>
        <v>0</v>
      </c>
      <c r="S109" s="411">
        <v>190000000</v>
      </c>
      <c r="T109" s="411"/>
      <c r="U109" s="411"/>
      <c r="V109" s="411">
        <v>190000000</v>
      </c>
      <c r="W109" s="411">
        <v>-190000000</v>
      </c>
      <c r="X109" s="411"/>
      <c r="Y109" s="411">
        <f t="shared" si="265"/>
        <v>0</v>
      </c>
      <c r="Z109" s="411"/>
      <c r="AA109" s="411"/>
      <c r="AB109" s="411">
        <f t="shared" si="266"/>
        <v>0</v>
      </c>
      <c r="AC109" s="411"/>
      <c r="AD109" s="411"/>
      <c r="AE109" s="411">
        <f t="shared" si="340"/>
        <v>0</v>
      </c>
      <c r="AF109" s="411"/>
      <c r="AG109" s="411"/>
      <c r="AH109" s="411">
        <f t="shared" si="268"/>
        <v>0</v>
      </c>
    </row>
    <row r="110" spans="1:34" s="390" customFormat="1" ht="42" customHeight="1" x14ac:dyDescent="0.2">
      <c r="A110" s="425" t="s">
        <v>692</v>
      </c>
      <c r="B110" s="400" t="s">
        <v>693</v>
      </c>
      <c r="C110" s="446">
        <f t="shared" ref="C110:S113" si="358">C111</f>
        <v>166200000</v>
      </c>
      <c r="D110" s="481">
        <f t="shared" si="358"/>
        <v>8642179</v>
      </c>
      <c r="E110" s="446">
        <f t="shared" si="358"/>
        <v>0</v>
      </c>
      <c r="F110" s="401">
        <f t="shared" si="271"/>
        <v>174842179</v>
      </c>
      <c r="G110" s="481">
        <f t="shared" si="358"/>
        <v>0</v>
      </c>
      <c r="H110" s="446">
        <f t="shared" si="358"/>
        <v>0</v>
      </c>
      <c r="I110" s="401">
        <f t="shared" si="281"/>
        <v>174842179</v>
      </c>
      <c r="J110" s="446">
        <f t="shared" si="358"/>
        <v>-11592179</v>
      </c>
      <c r="K110" s="446">
        <f t="shared" si="358"/>
        <v>0</v>
      </c>
      <c r="L110" s="401">
        <f t="shared" si="262"/>
        <v>163250000</v>
      </c>
      <c r="M110" s="446">
        <f t="shared" si="358"/>
        <v>0</v>
      </c>
      <c r="N110" s="446">
        <f t="shared" si="358"/>
        <v>0</v>
      </c>
      <c r="O110" s="401">
        <f t="shared" si="263"/>
        <v>163250000</v>
      </c>
      <c r="P110" s="446">
        <f t="shared" si="358"/>
        <v>0</v>
      </c>
      <c r="Q110" s="446">
        <f t="shared" si="358"/>
        <v>0</v>
      </c>
      <c r="R110" s="401">
        <f t="shared" si="337"/>
        <v>163250000</v>
      </c>
      <c r="S110" s="446">
        <f t="shared" si="358"/>
        <v>0</v>
      </c>
      <c r="T110" s="446">
        <f t="shared" ref="T110:AG113" si="359">T111</f>
        <v>0</v>
      </c>
      <c r="U110" s="446">
        <f t="shared" si="359"/>
        <v>0</v>
      </c>
      <c r="V110" s="446">
        <f t="shared" si="359"/>
        <v>0</v>
      </c>
      <c r="W110" s="446">
        <f t="shared" si="359"/>
        <v>49950000</v>
      </c>
      <c r="X110" s="446">
        <f t="shared" si="359"/>
        <v>0</v>
      </c>
      <c r="Y110" s="401">
        <f t="shared" si="265"/>
        <v>49950000</v>
      </c>
      <c r="Z110" s="446">
        <f t="shared" si="359"/>
        <v>-13000000</v>
      </c>
      <c r="AA110" s="446">
        <f t="shared" si="359"/>
        <v>0</v>
      </c>
      <c r="AB110" s="401">
        <f t="shared" si="266"/>
        <v>36950000</v>
      </c>
      <c r="AC110" s="446">
        <f t="shared" si="359"/>
        <v>0</v>
      </c>
      <c r="AD110" s="446">
        <f t="shared" si="359"/>
        <v>0</v>
      </c>
      <c r="AE110" s="401">
        <f t="shared" si="340"/>
        <v>36950000</v>
      </c>
      <c r="AF110" s="446">
        <f t="shared" si="359"/>
        <v>0</v>
      </c>
      <c r="AG110" s="446">
        <f t="shared" si="359"/>
        <v>0</v>
      </c>
      <c r="AH110" s="401">
        <f t="shared" si="268"/>
        <v>36950000</v>
      </c>
    </row>
    <row r="111" spans="1:34" s="393" customFormat="1" ht="43.5" customHeight="1" x14ac:dyDescent="0.2">
      <c r="A111" s="426" t="s">
        <v>705</v>
      </c>
      <c r="B111" s="402" t="s">
        <v>874</v>
      </c>
      <c r="C111" s="439">
        <f t="shared" ref="C111:S111" si="360">C112</f>
        <v>166200000</v>
      </c>
      <c r="D111" s="482">
        <f t="shared" si="360"/>
        <v>8642179</v>
      </c>
      <c r="E111" s="439">
        <f t="shared" si="360"/>
        <v>0</v>
      </c>
      <c r="F111" s="282">
        <f t="shared" si="271"/>
        <v>174842179</v>
      </c>
      <c r="G111" s="482">
        <f t="shared" si="360"/>
        <v>0</v>
      </c>
      <c r="H111" s="439">
        <f t="shared" si="358"/>
        <v>0</v>
      </c>
      <c r="I111" s="282">
        <f t="shared" si="281"/>
        <v>174842179</v>
      </c>
      <c r="J111" s="439">
        <f t="shared" si="360"/>
        <v>-11592179</v>
      </c>
      <c r="K111" s="439">
        <f t="shared" si="358"/>
        <v>0</v>
      </c>
      <c r="L111" s="282">
        <f t="shared" si="262"/>
        <v>163250000</v>
      </c>
      <c r="M111" s="439">
        <f t="shared" si="360"/>
        <v>0</v>
      </c>
      <c r="N111" s="439">
        <f t="shared" si="358"/>
        <v>0</v>
      </c>
      <c r="O111" s="282">
        <f t="shared" si="263"/>
        <v>163250000</v>
      </c>
      <c r="P111" s="439">
        <f t="shared" si="360"/>
        <v>0</v>
      </c>
      <c r="Q111" s="439">
        <f t="shared" si="358"/>
        <v>0</v>
      </c>
      <c r="R111" s="507">
        <f t="shared" si="337"/>
        <v>163250000</v>
      </c>
      <c r="S111" s="439">
        <f t="shared" si="360"/>
        <v>0</v>
      </c>
      <c r="T111" s="439">
        <f t="shared" si="359"/>
        <v>0</v>
      </c>
      <c r="U111" s="439">
        <f t="shared" si="359"/>
        <v>0</v>
      </c>
      <c r="V111" s="439">
        <f t="shared" si="359"/>
        <v>0</v>
      </c>
      <c r="W111" s="439">
        <f t="shared" si="359"/>
        <v>49950000</v>
      </c>
      <c r="X111" s="439">
        <f t="shared" si="359"/>
        <v>0</v>
      </c>
      <c r="Y111" s="401">
        <f t="shared" si="265"/>
        <v>49950000</v>
      </c>
      <c r="Z111" s="439">
        <f t="shared" si="359"/>
        <v>-13000000</v>
      </c>
      <c r="AA111" s="439">
        <f t="shared" si="359"/>
        <v>0</v>
      </c>
      <c r="AB111" s="401">
        <f t="shared" si="266"/>
        <v>36950000</v>
      </c>
      <c r="AC111" s="439">
        <f t="shared" si="359"/>
        <v>0</v>
      </c>
      <c r="AD111" s="439">
        <f t="shared" si="359"/>
        <v>0</v>
      </c>
      <c r="AE111" s="401">
        <f t="shared" si="340"/>
        <v>36950000</v>
      </c>
      <c r="AF111" s="439">
        <f t="shared" si="359"/>
        <v>0</v>
      </c>
      <c r="AG111" s="439">
        <f t="shared" si="359"/>
        <v>0</v>
      </c>
      <c r="AH111" s="401">
        <f t="shared" si="268"/>
        <v>36950000</v>
      </c>
    </row>
    <row r="112" spans="1:34" s="393" customFormat="1" ht="28.5" customHeight="1" x14ac:dyDescent="0.2">
      <c r="A112" s="426"/>
      <c r="B112" s="402" t="s">
        <v>752</v>
      </c>
      <c r="C112" s="439">
        <f t="shared" ref="C112:S112" si="361">C113</f>
        <v>166200000</v>
      </c>
      <c r="D112" s="482">
        <f t="shared" si="361"/>
        <v>8642179</v>
      </c>
      <c r="E112" s="439">
        <f t="shared" si="361"/>
        <v>0</v>
      </c>
      <c r="F112" s="282">
        <f t="shared" si="271"/>
        <v>174842179</v>
      </c>
      <c r="G112" s="482">
        <f t="shared" si="361"/>
        <v>0</v>
      </c>
      <c r="H112" s="439">
        <f t="shared" si="358"/>
        <v>0</v>
      </c>
      <c r="I112" s="282">
        <f t="shared" si="281"/>
        <v>174842179</v>
      </c>
      <c r="J112" s="439">
        <f t="shared" si="361"/>
        <v>-11592179</v>
      </c>
      <c r="K112" s="439">
        <f t="shared" si="358"/>
        <v>0</v>
      </c>
      <c r="L112" s="282">
        <f t="shared" si="262"/>
        <v>163250000</v>
      </c>
      <c r="M112" s="439">
        <f t="shared" si="361"/>
        <v>0</v>
      </c>
      <c r="N112" s="439">
        <f t="shared" si="358"/>
        <v>0</v>
      </c>
      <c r="O112" s="282">
        <f t="shared" si="263"/>
        <v>163250000</v>
      </c>
      <c r="P112" s="439">
        <f t="shared" si="361"/>
        <v>0</v>
      </c>
      <c r="Q112" s="439">
        <f t="shared" si="358"/>
        <v>0</v>
      </c>
      <c r="R112" s="507">
        <f t="shared" si="337"/>
        <v>163250000</v>
      </c>
      <c r="S112" s="439">
        <f t="shared" si="361"/>
        <v>0</v>
      </c>
      <c r="T112" s="439">
        <f t="shared" si="359"/>
        <v>0</v>
      </c>
      <c r="U112" s="439">
        <f t="shared" si="359"/>
        <v>0</v>
      </c>
      <c r="V112" s="439">
        <f t="shared" si="359"/>
        <v>0</v>
      </c>
      <c r="W112" s="439">
        <f t="shared" si="359"/>
        <v>49950000</v>
      </c>
      <c r="X112" s="439">
        <f t="shared" si="359"/>
        <v>0</v>
      </c>
      <c r="Y112" s="507">
        <f t="shared" si="265"/>
        <v>49950000</v>
      </c>
      <c r="Z112" s="439">
        <f t="shared" si="359"/>
        <v>-13000000</v>
      </c>
      <c r="AA112" s="439">
        <f t="shared" si="359"/>
        <v>0</v>
      </c>
      <c r="AB112" s="507">
        <f t="shared" si="266"/>
        <v>36950000</v>
      </c>
      <c r="AC112" s="439">
        <f t="shared" si="359"/>
        <v>0</v>
      </c>
      <c r="AD112" s="439">
        <f t="shared" si="359"/>
        <v>0</v>
      </c>
      <c r="AE112" s="507">
        <f t="shared" si="340"/>
        <v>36950000</v>
      </c>
      <c r="AF112" s="439">
        <f t="shared" si="359"/>
        <v>0</v>
      </c>
      <c r="AG112" s="439">
        <f t="shared" si="359"/>
        <v>0</v>
      </c>
      <c r="AH112" s="507">
        <f t="shared" si="268"/>
        <v>36950000</v>
      </c>
    </row>
    <row r="113" spans="1:34" s="389" customFormat="1" ht="82.5" customHeight="1" x14ac:dyDescent="0.2">
      <c r="A113" s="396"/>
      <c r="B113" s="398" t="s">
        <v>676</v>
      </c>
      <c r="C113" s="281">
        <f t="shared" ref="C113:S113" si="362">C114</f>
        <v>166200000</v>
      </c>
      <c r="D113" s="471">
        <f t="shared" si="362"/>
        <v>8642179</v>
      </c>
      <c r="E113" s="281">
        <f t="shared" si="362"/>
        <v>0</v>
      </c>
      <c r="F113" s="281">
        <f t="shared" si="271"/>
        <v>174842179</v>
      </c>
      <c r="G113" s="471">
        <f t="shared" si="362"/>
        <v>0</v>
      </c>
      <c r="H113" s="281">
        <f t="shared" si="358"/>
        <v>0</v>
      </c>
      <c r="I113" s="281">
        <f t="shared" si="281"/>
        <v>174842179</v>
      </c>
      <c r="J113" s="281">
        <f t="shared" si="362"/>
        <v>-11592179</v>
      </c>
      <c r="K113" s="281">
        <f t="shared" si="358"/>
        <v>0</v>
      </c>
      <c r="L113" s="281">
        <f t="shared" si="262"/>
        <v>163250000</v>
      </c>
      <c r="M113" s="281">
        <f t="shared" si="362"/>
        <v>0</v>
      </c>
      <c r="N113" s="281">
        <f t="shared" si="358"/>
        <v>0</v>
      </c>
      <c r="O113" s="281">
        <f t="shared" si="263"/>
        <v>163250000</v>
      </c>
      <c r="P113" s="506">
        <f t="shared" si="362"/>
        <v>0</v>
      </c>
      <c r="Q113" s="506">
        <f t="shared" si="358"/>
        <v>0</v>
      </c>
      <c r="R113" s="506">
        <f t="shared" si="337"/>
        <v>163250000</v>
      </c>
      <c r="S113" s="506">
        <f t="shared" si="362"/>
        <v>0</v>
      </c>
      <c r="T113" s="506">
        <f t="shared" si="359"/>
        <v>0</v>
      </c>
      <c r="U113" s="506">
        <f t="shared" si="359"/>
        <v>0</v>
      </c>
      <c r="V113" s="506">
        <f t="shared" si="359"/>
        <v>0</v>
      </c>
      <c r="W113" s="506">
        <f t="shared" si="359"/>
        <v>49950000</v>
      </c>
      <c r="X113" s="506">
        <f t="shared" si="359"/>
        <v>0</v>
      </c>
      <c r="Y113" s="506">
        <f t="shared" si="265"/>
        <v>49950000</v>
      </c>
      <c r="Z113" s="506">
        <f t="shared" si="359"/>
        <v>-13000000</v>
      </c>
      <c r="AA113" s="506">
        <f t="shared" si="359"/>
        <v>0</v>
      </c>
      <c r="AB113" s="506">
        <f t="shared" si="266"/>
        <v>36950000</v>
      </c>
      <c r="AC113" s="506">
        <f t="shared" si="359"/>
        <v>0</v>
      </c>
      <c r="AD113" s="506">
        <f t="shared" si="359"/>
        <v>0</v>
      </c>
      <c r="AE113" s="506">
        <f t="shared" si="340"/>
        <v>36950000</v>
      </c>
      <c r="AF113" s="506">
        <f t="shared" si="359"/>
        <v>0</v>
      </c>
      <c r="AG113" s="506">
        <f t="shared" si="359"/>
        <v>0</v>
      </c>
      <c r="AH113" s="506">
        <f t="shared" si="268"/>
        <v>36950000</v>
      </c>
    </row>
    <row r="114" spans="1:34" s="394" customFormat="1" ht="20.25" customHeight="1" x14ac:dyDescent="0.2">
      <c r="A114" s="427"/>
      <c r="B114" s="410" t="s">
        <v>717</v>
      </c>
      <c r="C114" s="411">
        <v>166200000</v>
      </c>
      <c r="D114" s="475">
        <v>8642179</v>
      </c>
      <c r="E114" s="411"/>
      <c r="F114" s="411">
        <f t="shared" si="271"/>
        <v>174842179</v>
      </c>
      <c r="G114" s="475"/>
      <c r="H114" s="411"/>
      <c r="I114" s="411">
        <f t="shared" ref="I114:I135" si="363">E114+F114+G114</f>
        <v>174842179</v>
      </c>
      <c r="J114" s="411">
        <v>-11592179</v>
      </c>
      <c r="K114" s="411"/>
      <c r="L114" s="411">
        <f t="shared" si="262"/>
        <v>163250000</v>
      </c>
      <c r="M114" s="411"/>
      <c r="N114" s="411"/>
      <c r="O114" s="411">
        <f t="shared" si="263"/>
        <v>163250000</v>
      </c>
      <c r="P114" s="411"/>
      <c r="Q114" s="411"/>
      <c r="R114" s="411">
        <f t="shared" si="337"/>
        <v>163250000</v>
      </c>
      <c r="S114" s="411">
        <v>0</v>
      </c>
      <c r="T114" s="411"/>
      <c r="U114" s="411"/>
      <c r="V114" s="411">
        <v>0</v>
      </c>
      <c r="W114" s="411">
        <v>49950000</v>
      </c>
      <c r="X114" s="411"/>
      <c r="Y114" s="411">
        <f t="shared" si="265"/>
        <v>49950000</v>
      </c>
      <c r="Z114" s="411">
        <v>-13000000</v>
      </c>
      <c r="AA114" s="411"/>
      <c r="AB114" s="411">
        <f t="shared" si="266"/>
        <v>36950000</v>
      </c>
      <c r="AC114" s="411"/>
      <c r="AD114" s="411"/>
      <c r="AE114" s="411">
        <f t="shared" si="340"/>
        <v>36950000</v>
      </c>
      <c r="AF114" s="411"/>
      <c r="AG114" s="411"/>
      <c r="AH114" s="411">
        <f t="shared" si="268"/>
        <v>36950000</v>
      </c>
    </row>
    <row r="115" spans="1:34" s="390" customFormat="1" ht="44.25" customHeight="1" x14ac:dyDescent="0.2">
      <c r="A115" s="425" t="s">
        <v>689</v>
      </c>
      <c r="B115" s="412" t="s">
        <v>690</v>
      </c>
      <c r="C115" s="401">
        <f t="shared" ref="C115:S115" si="364">C116+C126</f>
        <v>1073271396</v>
      </c>
      <c r="D115" s="401">
        <f t="shared" ref="D115:E115" si="365">D116+D126</f>
        <v>0</v>
      </c>
      <c r="E115" s="401">
        <f t="shared" si="365"/>
        <v>0</v>
      </c>
      <c r="F115" s="401">
        <f t="shared" si="271"/>
        <v>1073271396</v>
      </c>
      <c r="G115" s="472">
        <f t="shared" ref="G115:H115" si="366">G116+G126</f>
        <v>1637865</v>
      </c>
      <c r="H115" s="401">
        <f t="shared" si="366"/>
        <v>0</v>
      </c>
      <c r="I115" s="401">
        <f t="shared" si="363"/>
        <v>1074909261</v>
      </c>
      <c r="J115" s="401">
        <f t="shared" ref="J115:K115" si="367">J116+J126</f>
        <v>0</v>
      </c>
      <c r="K115" s="401">
        <f t="shared" si="367"/>
        <v>0</v>
      </c>
      <c r="L115" s="401">
        <f t="shared" si="262"/>
        <v>1074909261</v>
      </c>
      <c r="M115" s="401">
        <f t="shared" ref="M115:N115" si="368">M116+M126</f>
        <v>0</v>
      </c>
      <c r="N115" s="401">
        <f t="shared" si="368"/>
        <v>0</v>
      </c>
      <c r="O115" s="401">
        <f t="shared" si="263"/>
        <v>1074909261</v>
      </c>
      <c r="P115" s="401">
        <f t="shared" ref="P115:Q115" si="369">P116+P126</f>
        <v>0</v>
      </c>
      <c r="Q115" s="401">
        <f t="shared" si="369"/>
        <v>0</v>
      </c>
      <c r="R115" s="401">
        <f t="shared" si="337"/>
        <v>1074909261</v>
      </c>
      <c r="S115" s="401">
        <f t="shared" si="364"/>
        <v>694461566</v>
      </c>
      <c r="T115" s="401">
        <f t="shared" ref="T115:V115" si="370">T116+T126</f>
        <v>0</v>
      </c>
      <c r="U115" s="401">
        <f t="shared" si="370"/>
        <v>0</v>
      </c>
      <c r="V115" s="401">
        <f t="shared" si="370"/>
        <v>694461566</v>
      </c>
      <c r="W115" s="401">
        <f t="shared" ref="W115:X115" si="371">W116+W126</f>
        <v>566730</v>
      </c>
      <c r="X115" s="401">
        <f t="shared" si="371"/>
        <v>0</v>
      </c>
      <c r="Y115" s="401">
        <f t="shared" si="265"/>
        <v>695028296</v>
      </c>
      <c r="Z115" s="401">
        <f t="shared" ref="Z115:AA115" si="372">Z116+Z126</f>
        <v>0</v>
      </c>
      <c r="AA115" s="401">
        <f t="shared" si="372"/>
        <v>0</v>
      </c>
      <c r="AB115" s="401">
        <f t="shared" si="266"/>
        <v>695028296</v>
      </c>
      <c r="AC115" s="401">
        <f t="shared" ref="AC115:AD115" si="373">AC116+AC126</f>
        <v>-75164577</v>
      </c>
      <c r="AD115" s="401">
        <f t="shared" si="373"/>
        <v>0</v>
      </c>
      <c r="AE115" s="401">
        <f t="shared" si="340"/>
        <v>619863719</v>
      </c>
      <c r="AF115" s="401">
        <f t="shared" ref="AF115:AG115" si="374">AF116+AF126</f>
        <v>0</v>
      </c>
      <c r="AG115" s="401">
        <f t="shared" si="374"/>
        <v>0</v>
      </c>
      <c r="AH115" s="401">
        <f t="shared" si="268"/>
        <v>619863719</v>
      </c>
    </row>
    <row r="116" spans="1:34" s="393" customFormat="1" ht="45.75" customHeight="1" x14ac:dyDescent="0.2">
      <c r="A116" s="426" t="s">
        <v>694</v>
      </c>
      <c r="B116" s="434" t="s">
        <v>882</v>
      </c>
      <c r="C116" s="439">
        <f t="shared" ref="C116:S116" si="375">C117+C122</f>
        <v>332499383</v>
      </c>
      <c r="D116" s="439">
        <f t="shared" ref="D116:E116" si="376">D117+D122</f>
        <v>0</v>
      </c>
      <c r="E116" s="439">
        <f t="shared" si="376"/>
        <v>0</v>
      </c>
      <c r="F116" s="282">
        <f t="shared" si="271"/>
        <v>332499383</v>
      </c>
      <c r="G116" s="482">
        <f t="shared" ref="G116:H116" si="377">G117+G122</f>
        <v>1637865</v>
      </c>
      <c r="H116" s="439">
        <f t="shared" si="377"/>
        <v>0</v>
      </c>
      <c r="I116" s="282">
        <f t="shared" si="363"/>
        <v>334137248</v>
      </c>
      <c r="J116" s="439">
        <f t="shared" ref="J116:K116" si="378">J117+J122</f>
        <v>0</v>
      </c>
      <c r="K116" s="439">
        <f t="shared" si="378"/>
        <v>0</v>
      </c>
      <c r="L116" s="282">
        <f t="shared" si="262"/>
        <v>334137248</v>
      </c>
      <c r="M116" s="439">
        <f t="shared" ref="M116:N116" si="379">M117+M122</f>
        <v>0</v>
      </c>
      <c r="N116" s="439">
        <f t="shared" si="379"/>
        <v>0</v>
      </c>
      <c r="O116" s="282">
        <f t="shared" si="263"/>
        <v>334137248</v>
      </c>
      <c r="P116" s="439">
        <f t="shared" ref="P116:Q116" si="380">P117+P122</f>
        <v>0</v>
      </c>
      <c r="Q116" s="439">
        <f t="shared" si="380"/>
        <v>0</v>
      </c>
      <c r="R116" s="507">
        <f t="shared" si="337"/>
        <v>334137248</v>
      </c>
      <c r="S116" s="439">
        <f t="shared" si="375"/>
        <v>311513553</v>
      </c>
      <c r="T116" s="439">
        <f t="shared" ref="T116:V116" si="381">T117+T122</f>
        <v>0</v>
      </c>
      <c r="U116" s="439">
        <f t="shared" si="381"/>
        <v>0</v>
      </c>
      <c r="V116" s="439">
        <f t="shared" si="381"/>
        <v>311513553</v>
      </c>
      <c r="W116" s="439">
        <f t="shared" ref="W116:X116" si="382">W117+W122</f>
        <v>566730</v>
      </c>
      <c r="X116" s="439">
        <f t="shared" si="382"/>
        <v>0</v>
      </c>
      <c r="Y116" s="507">
        <f t="shared" si="265"/>
        <v>312080283</v>
      </c>
      <c r="Z116" s="439">
        <f t="shared" ref="Z116:AA116" si="383">Z117+Z122</f>
        <v>0</v>
      </c>
      <c r="AA116" s="439">
        <f t="shared" si="383"/>
        <v>0</v>
      </c>
      <c r="AB116" s="507">
        <f t="shared" si="266"/>
        <v>312080283</v>
      </c>
      <c r="AC116" s="439">
        <f t="shared" ref="AC116:AD116" si="384">AC117+AC122</f>
        <v>0</v>
      </c>
      <c r="AD116" s="439">
        <f t="shared" si="384"/>
        <v>0</v>
      </c>
      <c r="AE116" s="507">
        <f t="shared" si="340"/>
        <v>312080283</v>
      </c>
      <c r="AF116" s="439">
        <f t="shared" ref="AF116:AG116" si="385">AF117+AF122</f>
        <v>0</v>
      </c>
      <c r="AG116" s="439">
        <f t="shared" si="385"/>
        <v>0</v>
      </c>
      <c r="AH116" s="507">
        <f t="shared" si="268"/>
        <v>312080283</v>
      </c>
    </row>
    <row r="117" spans="1:34" s="393" customFormat="1" ht="21" customHeight="1" x14ac:dyDescent="0.2">
      <c r="A117" s="426"/>
      <c r="B117" s="402" t="s">
        <v>758</v>
      </c>
      <c r="C117" s="439">
        <f t="shared" ref="C117:S117" si="386">C118+C120</f>
        <v>69978583</v>
      </c>
      <c r="D117" s="439">
        <f t="shared" ref="D117:E117" si="387">D118+D120</f>
        <v>0</v>
      </c>
      <c r="E117" s="439">
        <f t="shared" si="387"/>
        <v>0</v>
      </c>
      <c r="F117" s="282">
        <f t="shared" si="271"/>
        <v>69978583</v>
      </c>
      <c r="G117" s="482">
        <f t="shared" ref="G117:H117" si="388">G118+G120</f>
        <v>1637865</v>
      </c>
      <c r="H117" s="439">
        <f t="shared" si="388"/>
        <v>0</v>
      </c>
      <c r="I117" s="282">
        <f t="shared" si="363"/>
        <v>71616448</v>
      </c>
      <c r="J117" s="439">
        <f t="shared" ref="J117:K117" si="389">J118+J120</f>
        <v>0</v>
      </c>
      <c r="K117" s="439">
        <f t="shared" si="389"/>
        <v>0</v>
      </c>
      <c r="L117" s="282">
        <f t="shared" si="262"/>
        <v>71616448</v>
      </c>
      <c r="M117" s="439">
        <f t="shared" ref="M117:N117" si="390">M118+M120</f>
        <v>0</v>
      </c>
      <c r="N117" s="439">
        <f t="shared" si="390"/>
        <v>0</v>
      </c>
      <c r="O117" s="282">
        <f t="shared" si="263"/>
        <v>71616448</v>
      </c>
      <c r="P117" s="439">
        <f t="shared" ref="P117:Q117" si="391">P118+P120</f>
        <v>0</v>
      </c>
      <c r="Q117" s="439">
        <f t="shared" si="391"/>
        <v>0</v>
      </c>
      <c r="R117" s="507">
        <f t="shared" si="337"/>
        <v>71616448</v>
      </c>
      <c r="S117" s="439">
        <f t="shared" si="386"/>
        <v>68108753</v>
      </c>
      <c r="T117" s="439">
        <f t="shared" ref="T117:V117" si="392">T118+T120</f>
        <v>0</v>
      </c>
      <c r="U117" s="439">
        <f t="shared" si="392"/>
        <v>0</v>
      </c>
      <c r="V117" s="439">
        <f t="shared" si="392"/>
        <v>68108753</v>
      </c>
      <c r="W117" s="439">
        <f t="shared" ref="W117:X117" si="393">W118+W120</f>
        <v>566730</v>
      </c>
      <c r="X117" s="439">
        <f t="shared" si="393"/>
        <v>0</v>
      </c>
      <c r="Y117" s="507">
        <f t="shared" si="265"/>
        <v>68675483</v>
      </c>
      <c r="Z117" s="439">
        <f t="shared" ref="Z117:AA117" si="394">Z118+Z120</f>
        <v>0</v>
      </c>
      <c r="AA117" s="439">
        <f t="shared" si="394"/>
        <v>0</v>
      </c>
      <c r="AB117" s="507">
        <f t="shared" si="266"/>
        <v>68675483</v>
      </c>
      <c r="AC117" s="439">
        <f t="shared" ref="AC117:AD117" si="395">AC118+AC120</f>
        <v>0</v>
      </c>
      <c r="AD117" s="439">
        <f t="shared" si="395"/>
        <v>0</v>
      </c>
      <c r="AE117" s="507">
        <f t="shared" si="340"/>
        <v>68675483</v>
      </c>
      <c r="AF117" s="439">
        <f t="shared" ref="AF117:AG117" si="396">AF118+AF120</f>
        <v>0</v>
      </c>
      <c r="AG117" s="439">
        <f t="shared" si="396"/>
        <v>0</v>
      </c>
      <c r="AH117" s="507">
        <f t="shared" si="268"/>
        <v>68675483</v>
      </c>
    </row>
    <row r="118" spans="1:34" s="389" customFormat="1" ht="39" customHeight="1" x14ac:dyDescent="0.2">
      <c r="A118" s="396"/>
      <c r="B118" s="240" t="s">
        <v>778</v>
      </c>
      <c r="C118" s="281">
        <f t="shared" ref="C118:S118" si="397">C119</f>
        <v>16963000</v>
      </c>
      <c r="D118" s="281">
        <f t="shared" si="397"/>
        <v>0</v>
      </c>
      <c r="E118" s="281">
        <f t="shared" si="397"/>
        <v>0</v>
      </c>
      <c r="F118" s="281">
        <f t="shared" si="271"/>
        <v>16963000</v>
      </c>
      <c r="G118" s="281">
        <f t="shared" si="397"/>
        <v>0</v>
      </c>
      <c r="H118" s="281">
        <f t="shared" si="397"/>
        <v>0</v>
      </c>
      <c r="I118" s="281">
        <f t="shared" si="363"/>
        <v>16963000</v>
      </c>
      <c r="J118" s="281">
        <f t="shared" si="397"/>
        <v>0</v>
      </c>
      <c r="K118" s="281">
        <f t="shared" si="397"/>
        <v>0</v>
      </c>
      <c r="L118" s="281">
        <f t="shared" si="262"/>
        <v>16963000</v>
      </c>
      <c r="M118" s="281">
        <f t="shared" si="397"/>
        <v>0</v>
      </c>
      <c r="N118" s="281">
        <f t="shared" si="397"/>
        <v>0</v>
      </c>
      <c r="O118" s="281">
        <f t="shared" si="263"/>
        <v>16963000</v>
      </c>
      <c r="P118" s="506">
        <f t="shared" si="397"/>
        <v>0</v>
      </c>
      <c r="Q118" s="506">
        <f t="shared" si="397"/>
        <v>0</v>
      </c>
      <c r="R118" s="506">
        <f t="shared" si="337"/>
        <v>16963000</v>
      </c>
      <c r="S118" s="506">
        <f t="shared" si="397"/>
        <v>16508000</v>
      </c>
      <c r="T118" s="506">
        <f t="shared" ref="T118:AG118" si="398">T119</f>
        <v>0</v>
      </c>
      <c r="U118" s="506">
        <f t="shared" si="398"/>
        <v>0</v>
      </c>
      <c r="V118" s="506">
        <f t="shared" si="398"/>
        <v>16508000</v>
      </c>
      <c r="W118" s="506">
        <f t="shared" si="398"/>
        <v>0</v>
      </c>
      <c r="X118" s="506">
        <f t="shared" si="398"/>
        <v>0</v>
      </c>
      <c r="Y118" s="506">
        <f t="shared" si="265"/>
        <v>16508000</v>
      </c>
      <c r="Z118" s="506">
        <f t="shared" si="398"/>
        <v>0</v>
      </c>
      <c r="AA118" s="506">
        <f t="shared" si="398"/>
        <v>0</v>
      </c>
      <c r="AB118" s="506">
        <f t="shared" si="266"/>
        <v>16508000</v>
      </c>
      <c r="AC118" s="506">
        <f t="shared" si="398"/>
        <v>0</v>
      </c>
      <c r="AD118" s="506">
        <f t="shared" si="398"/>
        <v>0</v>
      </c>
      <c r="AE118" s="506">
        <f t="shared" si="340"/>
        <v>16508000</v>
      </c>
      <c r="AF118" s="506">
        <f t="shared" si="398"/>
        <v>0</v>
      </c>
      <c r="AG118" s="506">
        <f t="shared" si="398"/>
        <v>0</v>
      </c>
      <c r="AH118" s="506">
        <f t="shared" si="268"/>
        <v>16508000</v>
      </c>
    </row>
    <row r="119" spans="1:34" s="394" customFormat="1" ht="24.75" customHeight="1" x14ac:dyDescent="0.2">
      <c r="A119" s="427"/>
      <c r="B119" s="410" t="s">
        <v>717</v>
      </c>
      <c r="C119" s="411">
        <v>16963000</v>
      </c>
      <c r="D119" s="411"/>
      <c r="E119" s="411"/>
      <c r="F119" s="411">
        <f t="shared" si="271"/>
        <v>16963000</v>
      </c>
      <c r="G119" s="411"/>
      <c r="H119" s="411"/>
      <c r="I119" s="411">
        <f t="shared" si="363"/>
        <v>16963000</v>
      </c>
      <c r="J119" s="411"/>
      <c r="K119" s="411"/>
      <c r="L119" s="411">
        <f t="shared" si="262"/>
        <v>16963000</v>
      </c>
      <c r="M119" s="411"/>
      <c r="N119" s="411"/>
      <c r="O119" s="411">
        <f t="shared" si="263"/>
        <v>16963000</v>
      </c>
      <c r="P119" s="411"/>
      <c r="Q119" s="411"/>
      <c r="R119" s="411">
        <f t="shared" si="337"/>
        <v>16963000</v>
      </c>
      <c r="S119" s="411">
        <v>16508000</v>
      </c>
      <c r="T119" s="411"/>
      <c r="U119" s="411"/>
      <c r="V119" s="411">
        <v>16508000</v>
      </c>
      <c r="W119" s="411"/>
      <c r="X119" s="411"/>
      <c r="Y119" s="411">
        <f t="shared" si="265"/>
        <v>16508000</v>
      </c>
      <c r="Z119" s="411"/>
      <c r="AA119" s="411"/>
      <c r="AB119" s="411">
        <f t="shared" si="266"/>
        <v>16508000</v>
      </c>
      <c r="AC119" s="411"/>
      <c r="AD119" s="411"/>
      <c r="AE119" s="411">
        <f t="shared" si="340"/>
        <v>16508000</v>
      </c>
      <c r="AF119" s="411"/>
      <c r="AG119" s="411"/>
      <c r="AH119" s="411">
        <f t="shared" si="268"/>
        <v>16508000</v>
      </c>
    </row>
    <row r="120" spans="1:34" s="389" customFormat="1" ht="62.25" customHeight="1" x14ac:dyDescent="0.2">
      <c r="A120" s="396"/>
      <c r="B120" s="240" t="s">
        <v>777</v>
      </c>
      <c r="C120" s="281">
        <f t="shared" ref="C120:S120" si="399">C121</f>
        <v>53015583</v>
      </c>
      <c r="D120" s="281">
        <f t="shared" si="399"/>
        <v>0</v>
      </c>
      <c r="E120" s="281">
        <f t="shared" si="399"/>
        <v>0</v>
      </c>
      <c r="F120" s="281">
        <f t="shared" si="271"/>
        <v>53015583</v>
      </c>
      <c r="G120" s="471">
        <f t="shared" si="399"/>
        <v>1637865</v>
      </c>
      <c r="H120" s="281">
        <f t="shared" si="399"/>
        <v>0</v>
      </c>
      <c r="I120" s="281">
        <f t="shared" si="363"/>
        <v>54653448</v>
      </c>
      <c r="J120" s="281">
        <f t="shared" si="399"/>
        <v>0</v>
      </c>
      <c r="K120" s="281">
        <f t="shared" si="399"/>
        <v>0</v>
      </c>
      <c r="L120" s="281">
        <f t="shared" si="262"/>
        <v>54653448</v>
      </c>
      <c r="M120" s="281">
        <f t="shared" si="399"/>
        <v>0</v>
      </c>
      <c r="N120" s="281">
        <f t="shared" si="399"/>
        <v>0</v>
      </c>
      <c r="O120" s="281">
        <f t="shared" si="263"/>
        <v>54653448</v>
      </c>
      <c r="P120" s="506">
        <f t="shared" si="399"/>
        <v>0</v>
      </c>
      <c r="Q120" s="506">
        <f t="shared" si="399"/>
        <v>0</v>
      </c>
      <c r="R120" s="506">
        <f t="shared" si="337"/>
        <v>54653448</v>
      </c>
      <c r="S120" s="506">
        <f t="shared" si="399"/>
        <v>51600753</v>
      </c>
      <c r="T120" s="506">
        <f t="shared" ref="T120:AG120" si="400">T121</f>
        <v>0</v>
      </c>
      <c r="U120" s="506">
        <f t="shared" si="400"/>
        <v>0</v>
      </c>
      <c r="V120" s="506">
        <f t="shared" si="400"/>
        <v>51600753</v>
      </c>
      <c r="W120" s="506">
        <f t="shared" si="400"/>
        <v>566730</v>
      </c>
      <c r="X120" s="506">
        <f t="shared" si="400"/>
        <v>0</v>
      </c>
      <c r="Y120" s="506">
        <f t="shared" si="265"/>
        <v>52167483</v>
      </c>
      <c r="Z120" s="506">
        <f t="shared" si="400"/>
        <v>0</v>
      </c>
      <c r="AA120" s="506">
        <f t="shared" si="400"/>
        <v>0</v>
      </c>
      <c r="AB120" s="506">
        <f t="shared" si="266"/>
        <v>52167483</v>
      </c>
      <c r="AC120" s="506">
        <f t="shared" si="400"/>
        <v>0</v>
      </c>
      <c r="AD120" s="506">
        <f t="shared" si="400"/>
        <v>0</v>
      </c>
      <c r="AE120" s="506">
        <f t="shared" si="340"/>
        <v>52167483</v>
      </c>
      <c r="AF120" s="506">
        <f t="shared" si="400"/>
        <v>0</v>
      </c>
      <c r="AG120" s="506">
        <f t="shared" si="400"/>
        <v>0</v>
      </c>
      <c r="AH120" s="506">
        <f t="shared" si="268"/>
        <v>52167483</v>
      </c>
    </row>
    <row r="121" spans="1:34" s="394" customFormat="1" ht="20.25" customHeight="1" x14ac:dyDescent="0.2">
      <c r="A121" s="427"/>
      <c r="B121" s="410" t="s">
        <v>717</v>
      </c>
      <c r="C121" s="411">
        <v>53015583</v>
      </c>
      <c r="D121" s="411"/>
      <c r="E121" s="411"/>
      <c r="F121" s="411">
        <f t="shared" si="271"/>
        <v>53015583</v>
      </c>
      <c r="G121" s="475">
        <v>1637865</v>
      </c>
      <c r="H121" s="411"/>
      <c r="I121" s="411">
        <f t="shared" si="363"/>
        <v>54653448</v>
      </c>
      <c r="J121" s="411"/>
      <c r="K121" s="411"/>
      <c r="L121" s="411">
        <f t="shared" si="262"/>
        <v>54653448</v>
      </c>
      <c r="M121" s="411"/>
      <c r="N121" s="411"/>
      <c r="O121" s="411">
        <f t="shared" si="263"/>
        <v>54653448</v>
      </c>
      <c r="P121" s="411"/>
      <c r="Q121" s="411"/>
      <c r="R121" s="411">
        <f t="shared" si="337"/>
        <v>54653448</v>
      </c>
      <c r="S121" s="411">
        <v>51600753</v>
      </c>
      <c r="T121" s="411"/>
      <c r="U121" s="411"/>
      <c r="V121" s="411">
        <v>51600753</v>
      </c>
      <c r="W121" s="411">
        <v>566730</v>
      </c>
      <c r="X121" s="411"/>
      <c r="Y121" s="411">
        <f t="shared" si="265"/>
        <v>52167483</v>
      </c>
      <c r="Z121" s="411"/>
      <c r="AA121" s="411"/>
      <c r="AB121" s="411">
        <f t="shared" si="266"/>
        <v>52167483</v>
      </c>
      <c r="AC121" s="411"/>
      <c r="AD121" s="411"/>
      <c r="AE121" s="411">
        <f t="shared" si="340"/>
        <v>52167483</v>
      </c>
      <c r="AF121" s="411"/>
      <c r="AG121" s="411"/>
      <c r="AH121" s="411">
        <f t="shared" si="268"/>
        <v>52167483</v>
      </c>
    </row>
    <row r="122" spans="1:34" s="393" customFormat="1" ht="27" customHeight="1" x14ac:dyDescent="0.2">
      <c r="A122" s="426"/>
      <c r="B122" s="402" t="s">
        <v>752</v>
      </c>
      <c r="C122" s="282">
        <f t="shared" ref="C122:S122" si="401">C123</f>
        <v>262520800</v>
      </c>
      <c r="D122" s="282">
        <f t="shared" si="401"/>
        <v>0</v>
      </c>
      <c r="E122" s="282">
        <f t="shared" si="401"/>
        <v>0</v>
      </c>
      <c r="F122" s="282">
        <f t="shared" si="271"/>
        <v>262520800</v>
      </c>
      <c r="G122" s="282">
        <f t="shared" si="401"/>
        <v>0</v>
      </c>
      <c r="H122" s="282">
        <f t="shared" si="401"/>
        <v>0</v>
      </c>
      <c r="I122" s="282">
        <f t="shared" si="363"/>
        <v>262520800</v>
      </c>
      <c r="J122" s="282">
        <f t="shared" si="401"/>
        <v>0</v>
      </c>
      <c r="K122" s="282">
        <f t="shared" si="401"/>
        <v>0</v>
      </c>
      <c r="L122" s="282">
        <f t="shared" si="262"/>
        <v>262520800</v>
      </c>
      <c r="M122" s="282">
        <f t="shared" si="401"/>
        <v>0</v>
      </c>
      <c r="N122" s="282">
        <f t="shared" si="401"/>
        <v>0</v>
      </c>
      <c r="O122" s="282">
        <f t="shared" si="263"/>
        <v>262520800</v>
      </c>
      <c r="P122" s="507">
        <f t="shared" si="401"/>
        <v>0</v>
      </c>
      <c r="Q122" s="507">
        <f t="shared" si="401"/>
        <v>0</v>
      </c>
      <c r="R122" s="507">
        <f t="shared" si="337"/>
        <v>262520800</v>
      </c>
      <c r="S122" s="507">
        <f t="shared" si="401"/>
        <v>243404800</v>
      </c>
      <c r="T122" s="507">
        <f t="shared" ref="T122:AG122" si="402">T123</f>
        <v>0</v>
      </c>
      <c r="U122" s="507">
        <f t="shared" si="402"/>
        <v>0</v>
      </c>
      <c r="V122" s="507">
        <f t="shared" si="402"/>
        <v>243404800</v>
      </c>
      <c r="W122" s="507">
        <f t="shared" si="402"/>
        <v>0</v>
      </c>
      <c r="X122" s="507">
        <f t="shared" si="402"/>
        <v>0</v>
      </c>
      <c r="Y122" s="507">
        <f t="shared" si="265"/>
        <v>243404800</v>
      </c>
      <c r="Z122" s="507">
        <f t="shared" si="402"/>
        <v>0</v>
      </c>
      <c r="AA122" s="507">
        <f t="shared" si="402"/>
        <v>0</v>
      </c>
      <c r="AB122" s="507">
        <f t="shared" si="266"/>
        <v>243404800</v>
      </c>
      <c r="AC122" s="507">
        <f t="shared" si="402"/>
        <v>0</v>
      </c>
      <c r="AD122" s="507">
        <f t="shared" si="402"/>
        <v>0</v>
      </c>
      <c r="AE122" s="507">
        <f t="shared" si="340"/>
        <v>243404800</v>
      </c>
      <c r="AF122" s="507">
        <f t="shared" si="402"/>
        <v>0</v>
      </c>
      <c r="AG122" s="507">
        <f t="shared" si="402"/>
        <v>0</v>
      </c>
      <c r="AH122" s="507">
        <f t="shared" si="268"/>
        <v>243404800</v>
      </c>
    </row>
    <row r="123" spans="1:34" s="389" customFormat="1" ht="60" customHeight="1" x14ac:dyDescent="0.2">
      <c r="A123" s="396"/>
      <c r="B123" s="240" t="s">
        <v>741</v>
      </c>
      <c r="C123" s="281">
        <f t="shared" ref="C123:S123" si="403">C124+C125</f>
        <v>262520800</v>
      </c>
      <c r="D123" s="281">
        <f t="shared" ref="D123:E123" si="404">D124+D125</f>
        <v>0</v>
      </c>
      <c r="E123" s="281">
        <f t="shared" si="404"/>
        <v>0</v>
      </c>
      <c r="F123" s="281">
        <f t="shared" si="271"/>
        <v>262520800</v>
      </c>
      <c r="G123" s="281">
        <f t="shared" ref="G123:H123" si="405">G124+G125</f>
        <v>0</v>
      </c>
      <c r="H123" s="281">
        <f t="shared" si="405"/>
        <v>0</v>
      </c>
      <c r="I123" s="281">
        <f t="shared" si="363"/>
        <v>262520800</v>
      </c>
      <c r="J123" s="281">
        <f t="shared" ref="J123:K123" si="406">J124+J125</f>
        <v>0</v>
      </c>
      <c r="K123" s="281">
        <f t="shared" si="406"/>
        <v>0</v>
      </c>
      <c r="L123" s="281">
        <f t="shared" si="262"/>
        <v>262520800</v>
      </c>
      <c r="M123" s="281">
        <f t="shared" ref="M123:N123" si="407">M124+M125</f>
        <v>0</v>
      </c>
      <c r="N123" s="281">
        <f t="shared" si="407"/>
        <v>0</v>
      </c>
      <c r="O123" s="281">
        <f t="shared" si="263"/>
        <v>262520800</v>
      </c>
      <c r="P123" s="506">
        <f t="shared" ref="P123:Q123" si="408">P124+P125</f>
        <v>0</v>
      </c>
      <c r="Q123" s="506">
        <f t="shared" si="408"/>
        <v>0</v>
      </c>
      <c r="R123" s="506">
        <f t="shared" si="337"/>
        <v>262520800</v>
      </c>
      <c r="S123" s="506">
        <f t="shared" si="403"/>
        <v>243404800</v>
      </c>
      <c r="T123" s="506">
        <f t="shared" ref="T123:V123" si="409">T124+T125</f>
        <v>0</v>
      </c>
      <c r="U123" s="506">
        <f t="shared" si="409"/>
        <v>0</v>
      </c>
      <c r="V123" s="506">
        <f t="shared" si="409"/>
        <v>243404800</v>
      </c>
      <c r="W123" s="506">
        <f t="shared" ref="W123:X123" si="410">W124+W125</f>
        <v>0</v>
      </c>
      <c r="X123" s="506">
        <f t="shared" si="410"/>
        <v>0</v>
      </c>
      <c r="Y123" s="506">
        <f t="shared" si="265"/>
        <v>243404800</v>
      </c>
      <c r="Z123" s="506">
        <f t="shared" ref="Z123:AA123" si="411">Z124+Z125</f>
        <v>0</v>
      </c>
      <c r="AA123" s="506">
        <f t="shared" si="411"/>
        <v>0</v>
      </c>
      <c r="AB123" s="506">
        <f t="shared" si="266"/>
        <v>243404800</v>
      </c>
      <c r="AC123" s="506">
        <f t="shared" ref="AC123:AD123" si="412">AC124+AC125</f>
        <v>0</v>
      </c>
      <c r="AD123" s="506">
        <f t="shared" si="412"/>
        <v>0</v>
      </c>
      <c r="AE123" s="506">
        <f t="shared" si="340"/>
        <v>243404800</v>
      </c>
      <c r="AF123" s="506">
        <f t="shared" ref="AF123:AG123" si="413">AF124+AF125</f>
        <v>0</v>
      </c>
      <c r="AG123" s="506">
        <f t="shared" si="413"/>
        <v>0</v>
      </c>
      <c r="AH123" s="506">
        <f t="shared" si="268"/>
        <v>243404800</v>
      </c>
    </row>
    <row r="124" spans="1:34" s="394" customFormat="1" ht="22.5" customHeight="1" x14ac:dyDescent="0.2">
      <c r="A124" s="427"/>
      <c r="B124" s="410" t="s">
        <v>717</v>
      </c>
      <c r="C124" s="411">
        <v>226815000</v>
      </c>
      <c r="D124" s="411"/>
      <c r="E124" s="411"/>
      <c r="F124" s="411">
        <f t="shared" si="271"/>
        <v>226815000</v>
      </c>
      <c r="G124" s="411"/>
      <c r="H124" s="411"/>
      <c r="I124" s="411">
        <f t="shared" si="363"/>
        <v>226815000</v>
      </c>
      <c r="J124" s="411"/>
      <c r="K124" s="411"/>
      <c r="L124" s="411">
        <f t="shared" si="262"/>
        <v>226815000</v>
      </c>
      <c r="M124" s="411"/>
      <c r="N124" s="411"/>
      <c r="O124" s="411">
        <f t="shared" si="263"/>
        <v>226815000</v>
      </c>
      <c r="P124" s="411"/>
      <c r="Q124" s="411"/>
      <c r="R124" s="411">
        <f t="shared" si="337"/>
        <v>226815000</v>
      </c>
      <c r="S124" s="411">
        <v>208120000</v>
      </c>
      <c r="T124" s="411"/>
      <c r="U124" s="411"/>
      <c r="V124" s="411">
        <v>208120000</v>
      </c>
      <c r="W124" s="411"/>
      <c r="X124" s="411"/>
      <c r="Y124" s="411">
        <f t="shared" si="265"/>
        <v>208120000</v>
      </c>
      <c r="Z124" s="411"/>
      <c r="AA124" s="411"/>
      <c r="AB124" s="411">
        <f t="shared" si="266"/>
        <v>208120000</v>
      </c>
      <c r="AC124" s="411"/>
      <c r="AD124" s="411"/>
      <c r="AE124" s="411">
        <f t="shared" si="340"/>
        <v>208120000</v>
      </c>
      <c r="AF124" s="411"/>
      <c r="AG124" s="411"/>
      <c r="AH124" s="411">
        <f t="shared" si="268"/>
        <v>208120000</v>
      </c>
    </row>
    <row r="125" spans="1:34" s="394" customFormat="1" ht="22.5" customHeight="1" x14ac:dyDescent="0.2">
      <c r="A125" s="427"/>
      <c r="B125" s="410" t="s">
        <v>718</v>
      </c>
      <c r="C125" s="411">
        <v>35705800</v>
      </c>
      <c r="D125" s="411"/>
      <c r="E125" s="411"/>
      <c r="F125" s="411">
        <f t="shared" si="271"/>
        <v>35705800</v>
      </c>
      <c r="G125" s="411"/>
      <c r="H125" s="411"/>
      <c r="I125" s="411">
        <f t="shared" si="363"/>
        <v>35705800</v>
      </c>
      <c r="J125" s="411"/>
      <c r="K125" s="411"/>
      <c r="L125" s="411">
        <f t="shared" si="262"/>
        <v>35705800</v>
      </c>
      <c r="M125" s="411"/>
      <c r="N125" s="411"/>
      <c r="O125" s="411">
        <f t="shared" si="263"/>
        <v>35705800</v>
      </c>
      <c r="P125" s="411"/>
      <c r="Q125" s="411"/>
      <c r="R125" s="411">
        <f t="shared" si="337"/>
        <v>35705800</v>
      </c>
      <c r="S125" s="411">
        <v>35284800</v>
      </c>
      <c r="T125" s="411"/>
      <c r="U125" s="411"/>
      <c r="V125" s="411">
        <v>35284800</v>
      </c>
      <c r="W125" s="411"/>
      <c r="X125" s="411"/>
      <c r="Y125" s="411">
        <f t="shared" si="265"/>
        <v>35284800</v>
      </c>
      <c r="Z125" s="411"/>
      <c r="AA125" s="411"/>
      <c r="AB125" s="411">
        <f t="shared" si="266"/>
        <v>35284800</v>
      </c>
      <c r="AC125" s="411"/>
      <c r="AD125" s="411"/>
      <c r="AE125" s="411">
        <f t="shared" si="340"/>
        <v>35284800</v>
      </c>
      <c r="AF125" s="411"/>
      <c r="AG125" s="411"/>
      <c r="AH125" s="411">
        <f t="shared" si="268"/>
        <v>35284800</v>
      </c>
    </row>
    <row r="126" spans="1:34" s="393" customFormat="1" ht="43.5" customHeight="1" x14ac:dyDescent="0.2">
      <c r="A126" s="426" t="s">
        <v>691</v>
      </c>
      <c r="B126" s="407" t="s">
        <v>875</v>
      </c>
      <c r="C126" s="282">
        <f t="shared" ref="C126:S126" si="414">C127</f>
        <v>740772013</v>
      </c>
      <c r="D126" s="282">
        <f t="shared" si="414"/>
        <v>0</v>
      </c>
      <c r="E126" s="282">
        <f t="shared" si="414"/>
        <v>0</v>
      </c>
      <c r="F126" s="282">
        <f t="shared" si="271"/>
        <v>740772013</v>
      </c>
      <c r="G126" s="282">
        <f t="shared" si="414"/>
        <v>0</v>
      </c>
      <c r="H126" s="282">
        <f t="shared" si="414"/>
        <v>0</v>
      </c>
      <c r="I126" s="282">
        <f t="shared" si="363"/>
        <v>740772013</v>
      </c>
      <c r="J126" s="282">
        <f t="shared" si="414"/>
        <v>0</v>
      </c>
      <c r="K126" s="282">
        <f t="shared" si="414"/>
        <v>0</v>
      </c>
      <c r="L126" s="282">
        <f t="shared" si="262"/>
        <v>740772013</v>
      </c>
      <c r="M126" s="282">
        <f t="shared" si="414"/>
        <v>0</v>
      </c>
      <c r="N126" s="282">
        <f t="shared" si="414"/>
        <v>0</v>
      </c>
      <c r="O126" s="282">
        <f t="shared" si="263"/>
        <v>740772013</v>
      </c>
      <c r="P126" s="507">
        <f t="shared" si="414"/>
        <v>0</v>
      </c>
      <c r="Q126" s="507">
        <f t="shared" si="414"/>
        <v>0</v>
      </c>
      <c r="R126" s="507">
        <f t="shared" si="337"/>
        <v>740772013</v>
      </c>
      <c r="S126" s="507">
        <f t="shared" si="414"/>
        <v>382948013</v>
      </c>
      <c r="T126" s="507">
        <f t="shared" ref="T126:AG126" si="415">T127</f>
        <v>0</v>
      </c>
      <c r="U126" s="507">
        <f t="shared" si="415"/>
        <v>0</v>
      </c>
      <c r="V126" s="507">
        <f t="shared" si="415"/>
        <v>382948013</v>
      </c>
      <c r="W126" s="507">
        <f t="shared" si="415"/>
        <v>0</v>
      </c>
      <c r="X126" s="507">
        <f t="shared" si="415"/>
        <v>0</v>
      </c>
      <c r="Y126" s="507">
        <f t="shared" si="265"/>
        <v>382948013</v>
      </c>
      <c r="Z126" s="507">
        <f t="shared" si="415"/>
        <v>0</v>
      </c>
      <c r="AA126" s="507">
        <f t="shared" si="415"/>
        <v>0</v>
      </c>
      <c r="AB126" s="507">
        <f t="shared" si="266"/>
        <v>382948013</v>
      </c>
      <c r="AC126" s="507">
        <f t="shared" si="415"/>
        <v>-75164577</v>
      </c>
      <c r="AD126" s="507">
        <f t="shared" si="415"/>
        <v>0</v>
      </c>
      <c r="AE126" s="507">
        <f t="shared" si="340"/>
        <v>307783436</v>
      </c>
      <c r="AF126" s="507">
        <f t="shared" si="415"/>
        <v>0</v>
      </c>
      <c r="AG126" s="507">
        <f t="shared" si="415"/>
        <v>0</v>
      </c>
      <c r="AH126" s="507">
        <f t="shared" si="268"/>
        <v>307783436</v>
      </c>
    </row>
    <row r="127" spans="1:34" s="390" customFormat="1" ht="21.75" customHeight="1" x14ac:dyDescent="0.2">
      <c r="A127" s="425"/>
      <c r="B127" s="402" t="s">
        <v>758</v>
      </c>
      <c r="C127" s="282">
        <f>C128+C131+C133</f>
        <v>740772013</v>
      </c>
      <c r="D127" s="282">
        <f t="shared" ref="D127:E127" si="416">D128+D131+D133</f>
        <v>0</v>
      </c>
      <c r="E127" s="282">
        <f t="shared" si="416"/>
        <v>0</v>
      </c>
      <c r="F127" s="282">
        <f t="shared" si="271"/>
        <v>740772013</v>
      </c>
      <c r="G127" s="282">
        <f t="shared" ref="G127:H127" si="417">G128+G131+G133</f>
        <v>0</v>
      </c>
      <c r="H127" s="282">
        <f t="shared" si="417"/>
        <v>0</v>
      </c>
      <c r="I127" s="282">
        <f t="shared" si="363"/>
        <v>740772013</v>
      </c>
      <c r="J127" s="282">
        <f t="shared" ref="J127:K127" si="418">J128+J131+J133</f>
        <v>0</v>
      </c>
      <c r="K127" s="282">
        <f t="shared" si="418"/>
        <v>0</v>
      </c>
      <c r="L127" s="282">
        <f t="shared" si="262"/>
        <v>740772013</v>
      </c>
      <c r="M127" s="282">
        <f t="shared" ref="M127:N127" si="419">M128+M131+M133</f>
        <v>0</v>
      </c>
      <c r="N127" s="282">
        <f t="shared" si="419"/>
        <v>0</v>
      </c>
      <c r="O127" s="282">
        <f t="shared" si="263"/>
        <v>740772013</v>
      </c>
      <c r="P127" s="507">
        <f t="shared" ref="P127:Q127" si="420">P128+P131+P133</f>
        <v>0</v>
      </c>
      <c r="Q127" s="507">
        <f t="shared" si="420"/>
        <v>0</v>
      </c>
      <c r="R127" s="507">
        <f t="shared" si="337"/>
        <v>740772013</v>
      </c>
      <c r="S127" s="507">
        <f>S128+S131+S133</f>
        <v>382948013</v>
      </c>
      <c r="T127" s="507">
        <f t="shared" ref="T127:V127" si="421">T128+T131+T133</f>
        <v>0</v>
      </c>
      <c r="U127" s="507">
        <f t="shared" si="421"/>
        <v>0</v>
      </c>
      <c r="V127" s="507">
        <f t="shared" si="421"/>
        <v>382948013</v>
      </c>
      <c r="W127" s="507">
        <f t="shared" ref="W127:X127" si="422">W128+W131+W133</f>
        <v>0</v>
      </c>
      <c r="X127" s="507">
        <f t="shared" si="422"/>
        <v>0</v>
      </c>
      <c r="Y127" s="401">
        <f t="shared" si="265"/>
        <v>382948013</v>
      </c>
      <c r="Z127" s="507">
        <f t="shared" ref="Z127:AA127" si="423">Z128+Z131+Z133</f>
        <v>0</v>
      </c>
      <c r="AA127" s="507">
        <f t="shared" si="423"/>
        <v>0</v>
      </c>
      <c r="AB127" s="401">
        <f t="shared" si="266"/>
        <v>382948013</v>
      </c>
      <c r="AC127" s="507">
        <f t="shared" ref="AC127:AD127" si="424">AC128+AC131+AC133</f>
        <v>-75164577</v>
      </c>
      <c r="AD127" s="507">
        <f t="shared" si="424"/>
        <v>0</v>
      </c>
      <c r="AE127" s="401">
        <f t="shared" si="340"/>
        <v>307783436</v>
      </c>
      <c r="AF127" s="507">
        <f t="shared" ref="AF127:AG127" si="425">AF128+AF131+AF133</f>
        <v>0</v>
      </c>
      <c r="AG127" s="507">
        <f t="shared" si="425"/>
        <v>0</v>
      </c>
      <c r="AH127" s="401">
        <f t="shared" si="268"/>
        <v>307783436</v>
      </c>
    </row>
    <row r="128" spans="1:34" s="389" customFormat="1" ht="45.75" customHeight="1" x14ac:dyDescent="0.2">
      <c r="A128" s="396"/>
      <c r="B128" s="408" t="s">
        <v>855</v>
      </c>
      <c r="C128" s="281">
        <f t="shared" ref="C128:E128" si="426">C129+C130</f>
        <v>506932000</v>
      </c>
      <c r="D128" s="281">
        <f t="shared" si="426"/>
        <v>0</v>
      </c>
      <c r="E128" s="281">
        <f t="shared" si="426"/>
        <v>0</v>
      </c>
      <c r="F128" s="281">
        <f t="shared" si="271"/>
        <v>506932000</v>
      </c>
      <c r="G128" s="281">
        <f t="shared" ref="G128:H128" si="427">G129+G130</f>
        <v>0</v>
      </c>
      <c r="H128" s="281">
        <f t="shared" si="427"/>
        <v>0</v>
      </c>
      <c r="I128" s="281">
        <f t="shared" si="363"/>
        <v>506932000</v>
      </c>
      <c r="J128" s="281">
        <f t="shared" ref="J128:K128" si="428">J129+J130</f>
        <v>0</v>
      </c>
      <c r="K128" s="281">
        <f t="shared" si="428"/>
        <v>0</v>
      </c>
      <c r="L128" s="281">
        <f t="shared" si="262"/>
        <v>506932000</v>
      </c>
      <c r="M128" s="281">
        <f t="shared" ref="M128:N128" si="429">M129+M130</f>
        <v>0</v>
      </c>
      <c r="N128" s="281">
        <f t="shared" si="429"/>
        <v>0</v>
      </c>
      <c r="O128" s="281">
        <f t="shared" si="263"/>
        <v>506932000</v>
      </c>
      <c r="P128" s="506">
        <f t="shared" ref="P128:Q128" si="430">P129+P130</f>
        <v>0</v>
      </c>
      <c r="Q128" s="506">
        <f t="shared" si="430"/>
        <v>0</v>
      </c>
      <c r="R128" s="506">
        <f t="shared" si="337"/>
        <v>506932000</v>
      </c>
      <c r="S128" s="506">
        <f t="shared" ref="S128" si="431">S129+S130</f>
        <v>149108000</v>
      </c>
      <c r="T128" s="506">
        <f t="shared" ref="T128:V128" si="432">T129+T130</f>
        <v>0</v>
      </c>
      <c r="U128" s="506">
        <f t="shared" si="432"/>
        <v>0</v>
      </c>
      <c r="V128" s="506">
        <f t="shared" si="432"/>
        <v>149108000</v>
      </c>
      <c r="W128" s="506">
        <f t="shared" ref="W128:X128" si="433">W129+W130</f>
        <v>0</v>
      </c>
      <c r="X128" s="506">
        <f t="shared" si="433"/>
        <v>0</v>
      </c>
      <c r="Y128" s="506">
        <f t="shared" si="265"/>
        <v>149108000</v>
      </c>
      <c r="Z128" s="506">
        <f t="shared" ref="Z128:AA128" si="434">Z129+Z130</f>
        <v>0</v>
      </c>
      <c r="AA128" s="506">
        <f t="shared" si="434"/>
        <v>0</v>
      </c>
      <c r="AB128" s="506">
        <f t="shared" si="266"/>
        <v>149108000</v>
      </c>
      <c r="AC128" s="506">
        <f t="shared" ref="AC128:AD128" si="435">AC129+AC130</f>
        <v>0</v>
      </c>
      <c r="AD128" s="506">
        <f t="shared" si="435"/>
        <v>0</v>
      </c>
      <c r="AE128" s="506">
        <f t="shared" si="340"/>
        <v>149108000</v>
      </c>
      <c r="AF128" s="506">
        <f t="shared" ref="AF128:AG128" si="436">AF129+AF130</f>
        <v>0</v>
      </c>
      <c r="AG128" s="506">
        <f t="shared" si="436"/>
        <v>0</v>
      </c>
      <c r="AH128" s="506">
        <f t="shared" si="268"/>
        <v>149108000</v>
      </c>
    </row>
    <row r="129" spans="1:34" s="394" customFormat="1" ht="42.75" customHeight="1" x14ac:dyDescent="0.2">
      <c r="A129" s="427"/>
      <c r="B129" s="410" t="s">
        <v>854</v>
      </c>
      <c r="C129" s="411">
        <v>506932000</v>
      </c>
      <c r="D129" s="411"/>
      <c r="E129" s="411"/>
      <c r="F129" s="411">
        <f t="shared" si="271"/>
        <v>506932000</v>
      </c>
      <c r="G129" s="411"/>
      <c r="H129" s="411"/>
      <c r="I129" s="411">
        <f t="shared" si="363"/>
        <v>506932000</v>
      </c>
      <c r="J129" s="411"/>
      <c r="K129" s="411"/>
      <c r="L129" s="411">
        <f t="shared" si="262"/>
        <v>506932000</v>
      </c>
      <c r="M129" s="411"/>
      <c r="N129" s="411"/>
      <c r="O129" s="411">
        <f t="shared" si="263"/>
        <v>506932000</v>
      </c>
      <c r="P129" s="411"/>
      <c r="Q129" s="411"/>
      <c r="R129" s="411">
        <f t="shared" si="337"/>
        <v>506932000</v>
      </c>
      <c r="S129" s="411">
        <v>149108000</v>
      </c>
      <c r="T129" s="411"/>
      <c r="U129" s="411"/>
      <c r="V129" s="411">
        <v>149108000</v>
      </c>
      <c r="W129" s="411"/>
      <c r="X129" s="411"/>
      <c r="Y129" s="411">
        <f t="shared" si="265"/>
        <v>149108000</v>
      </c>
      <c r="Z129" s="411"/>
      <c r="AA129" s="411"/>
      <c r="AB129" s="411">
        <f t="shared" si="266"/>
        <v>149108000</v>
      </c>
      <c r="AC129" s="411"/>
      <c r="AD129" s="411"/>
      <c r="AE129" s="411">
        <f t="shared" si="340"/>
        <v>149108000</v>
      </c>
      <c r="AF129" s="411"/>
      <c r="AG129" s="411"/>
      <c r="AH129" s="411">
        <f t="shared" si="268"/>
        <v>149108000</v>
      </c>
    </row>
    <row r="130" spans="1:34" s="394" customFormat="1" ht="27.75" hidden="1" customHeight="1" x14ac:dyDescent="0.2">
      <c r="A130" s="427"/>
      <c r="B130" s="410" t="s">
        <v>717</v>
      </c>
      <c r="C130" s="411"/>
      <c r="D130" s="411"/>
      <c r="E130" s="411"/>
      <c r="F130" s="411">
        <f t="shared" si="271"/>
        <v>0</v>
      </c>
      <c r="G130" s="411"/>
      <c r="H130" s="411"/>
      <c r="I130" s="411">
        <f t="shared" si="363"/>
        <v>0</v>
      </c>
      <c r="J130" s="411"/>
      <c r="K130" s="411"/>
      <c r="L130" s="281">
        <f t="shared" si="262"/>
        <v>0</v>
      </c>
      <c r="M130" s="411"/>
      <c r="N130" s="411"/>
      <c r="O130" s="281">
        <f t="shared" si="263"/>
        <v>0</v>
      </c>
      <c r="P130" s="411"/>
      <c r="Q130" s="411"/>
      <c r="R130" s="506">
        <f t="shared" si="337"/>
        <v>0</v>
      </c>
      <c r="S130" s="411"/>
      <c r="T130" s="411"/>
      <c r="U130" s="411"/>
      <c r="V130" s="411"/>
      <c r="W130" s="411"/>
      <c r="X130" s="411"/>
      <c r="Y130" s="411">
        <f t="shared" si="265"/>
        <v>0</v>
      </c>
      <c r="Z130" s="411"/>
      <c r="AA130" s="411"/>
      <c r="AB130" s="411">
        <f t="shared" si="266"/>
        <v>0</v>
      </c>
      <c r="AC130" s="411"/>
      <c r="AD130" s="411"/>
      <c r="AE130" s="411">
        <f t="shared" si="340"/>
        <v>0</v>
      </c>
      <c r="AF130" s="411"/>
      <c r="AG130" s="411"/>
      <c r="AH130" s="411">
        <f t="shared" si="268"/>
        <v>0</v>
      </c>
    </row>
    <row r="131" spans="1:34" s="389" customFormat="1" ht="46.5" customHeight="1" x14ac:dyDescent="0.2">
      <c r="A131" s="396"/>
      <c r="B131" s="408" t="s">
        <v>855</v>
      </c>
      <c r="C131" s="281">
        <f t="shared" ref="C131:Q131" si="437">C132</f>
        <v>233840013</v>
      </c>
      <c r="D131" s="281">
        <f t="shared" si="437"/>
        <v>0</v>
      </c>
      <c r="E131" s="281">
        <f t="shared" si="437"/>
        <v>0</v>
      </c>
      <c r="F131" s="281">
        <f t="shared" si="271"/>
        <v>233840013</v>
      </c>
      <c r="G131" s="281">
        <f t="shared" si="437"/>
        <v>0</v>
      </c>
      <c r="H131" s="281">
        <f t="shared" si="437"/>
        <v>0</v>
      </c>
      <c r="I131" s="281">
        <f t="shared" si="363"/>
        <v>233840013</v>
      </c>
      <c r="J131" s="281">
        <f t="shared" si="437"/>
        <v>0</v>
      </c>
      <c r="K131" s="281">
        <f t="shared" si="437"/>
        <v>0</v>
      </c>
      <c r="L131" s="281">
        <f t="shared" si="262"/>
        <v>233840013</v>
      </c>
      <c r="M131" s="281">
        <f t="shared" si="437"/>
        <v>0</v>
      </c>
      <c r="N131" s="281">
        <f t="shared" si="437"/>
        <v>0</v>
      </c>
      <c r="O131" s="281">
        <f t="shared" si="263"/>
        <v>233840013</v>
      </c>
      <c r="P131" s="506">
        <f t="shared" si="437"/>
        <v>0</v>
      </c>
      <c r="Q131" s="506">
        <f t="shared" si="437"/>
        <v>0</v>
      </c>
      <c r="R131" s="506">
        <f t="shared" si="337"/>
        <v>233840013</v>
      </c>
      <c r="S131" s="506">
        <f t="shared" ref="S131" si="438">S132</f>
        <v>233840013</v>
      </c>
      <c r="T131" s="506">
        <f t="shared" ref="T131:AG131" si="439">T132</f>
        <v>0</v>
      </c>
      <c r="U131" s="506">
        <f t="shared" si="439"/>
        <v>0</v>
      </c>
      <c r="V131" s="506">
        <f t="shared" si="439"/>
        <v>233840013</v>
      </c>
      <c r="W131" s="506">
        <f t="shared" si="439"/>
        <v>0</v>
      </c>
      <c r="X131" s="506">
        <f t="shared" si="439"/>
        <v>0</v>
      </c>
      <c r="Y131" s="506">
        <f t="shared" si="265"/>
        <v>233840013</v>
      </c>
      <c r="Z131" s="506"/>
      <c r="AA131" s="506">
        <f t="shared" si="439"/>
        <v>0</v>
      </c>
      <c r="AB131" s="506">
        <f t="shared" si="266"/>
        <v>233840013</v>
      </c>
      <c r="AC131" s="506">
        <f t="shared" si="439"/>
        <v>-75164577</v>
      </c>
      <c r="AD131" s="506">
        <f t="shared" si="439"/>
        <v>0</v>
      </c>
      <c r="AE131" s="506">
        <f t="shared" si="340"/>
        <v>158675436</v>
      </c>
      <c r="AF131" s="506">
        <f t="shared" si="439"/>
        <v>0</v>
      </c>
      <c r="AG131" s="506">
        <f t="shared" si="439"/>
        <v>0</v>
      </c>
      <c r="AH131" s="506">
        <f t="shared" si="268"/>
        <v>158675436</v>
      </c>
    </row>
    <row r="132" spans="1:34" s="394" customFormat="1" ht="24" customHeight="1" x14ac:dyDescent="0.2">
      <c r="A132" s="427"/>
      <c r="B132" s="410" t="s">
        <v>717</v>
      </c>
      <c r="C132" s="411">
        <v>233840013</v>
      </c>
      <c r="D132" s="411"/>
      <c r="E132" s="411"/>
      <c r="F132" s="411">
        <f t="shared" si="271"/>
        <v>233840013</v>
      </c>
      <c r="G132" s="411"/>
      <c r="H132" s="411"/>
      <c r="I132" s="411">
        <f t="shared" si="363"/>
        <v>233840013</v>
      </c>
      <c r="J132" s="411"/>
      <c r="K132" s="411"/>
      <c r="L132" s="411">
        <f t="shared" si="262"/>
        <v>233840013</v>
      </c>
      <c r="M132" s="411"/>
      <c r="N132" s="411"/>
      <c r="O132" s="411">
        <f t="shared" si="263"/>
        <v>233840013</v>
      </c>
      <c r="P132" s="411"/>
      <c r="Q132" s="411"/>
      <c r="R132" s="411">
        <f t="shared" si="337"/>
        <v>233840013</v>
      </c>
      <c r="S132" s="411">
        <v>233840013</v>
      </c>
      <c r="T132" s="411"/>
      <c r="U132" s="411"/>
      <c r="V132" s="411">
        <v>233840013</v>
      </c>
      <c r="W132" s="411"/>
      <c r="X132" s="411"/>
      <c r="Y132" s="411">
        <f t="shared" si="265"/>
        <v>233840013</v>
      </c>
      <c r="Z132" s="411"/>
      <c r="AA132" s="411"/>
      <c r="AB132" s="411">
        <f t="shared" si="266"/>
        <v>233840013</v>
      </c>
      <c r="AC132" s="411">
        <v>-75164577</v>
      </c>
      <c r="AD132" s="411"/>
      <c r="AE132" s="411">
        <f t="shared" si="340"/>
        <v>158675436</v>
      </c>
      <c r="AF132" s="411"/>
      <c r="AG132" s="411"/>
      <c r="AH132" s="411">
        <f t="shared" si="268"/>
        <v>158675436</v>
      </c>
    </row>
    <row r="133" spans="1:34" s="389" customFormat="1" ht="76.5" hidden="1" customHeight="1" x14ac:dyDescent="0.2">
      <c r="A133" s="396"/>
      <c r="B133" s="408" t="s">
        <v>814</v>
      </c>
      <c r="C133" s="281">
        <v>0</v>
      </c>
      <c r="D133" s="281">
        <v>0</v>
      </c>
      <c r="E133" s="281">
        <v>0</v>
      </c>
      <c r="F133" s="281">
        <f t="shared" si="271"/>
        <v>0</v>
      </c>
      <c r="G133" s="281">
        <v>0</v>
      </c>
      <c r="H133" s="281">
        <v>0</v>
      </c>
      <c r="I133" s="281">
        <f t="shared" si="363"/>
        <v>0</v>
      </c>
      <c r="J133" s="281">
        <v>0</v>
      </c>
      <c r="K133" s="281">
        <v>0</v>
      </c>
      <c r="L133" s="282">
        <f t="shared" si="262"/>
        <v>0</v>
      </c>
      <c r="M133" s="281">
        <v>0</v>
      </c>
      <c r="N133" s="281">
        <v>0</v>
      </c>
      <c r="O133" s="282">
        <f t="shared" si="263"/>
        <v>0</v>
      </c>
      <c r="P133" s="506">
        <v>0</v>
      </c>
      <c r="Q133" s="506">
        <v>0</v>
      </c>
      <c r="R133" s="507">
        <f t="shared" si="337"/>
        <v>0</v>
      </c>
      <c r="S133" s="506">
        <v>0</v>
      </c>
      <c r="T133" s="506">
        <v>0</v>
      </c>
      <c r="U133" s="506">
        <v>0</v>
      </c>
      <c r="V133" s="506">
        <v>0</v>
      </c>
      <c r="W133" s="506">
        <v>0</v>
      </c>
      <c r="X133" s="506">
        <v>0</v>
      </c>
      <c r="Y133" s="506">
        <f t="shared" si="265"/>
        <v>0</v>
      </c>
      <c r="Z133" s="506">
        <v>0</v>
      </c>
      <c r="AA133" s="506">
        <v>0</v>
      </c>
      <c r="AB133" s="506">
        <f t="shared" si="266"/>
        <v>0</v>
      </c>
      <c r="AC133" s="506">
        <v>0</v>
      </c>
      <c r="AD133" s="506">
        <v>0</v>
      </c>
      <c r="AE133" s="506">
        <f t="shared" si="340"/>
        <v>0</v>
      </c>
      <c r="AF133" s="506">
        <v>0</v>
      </c>
      <c r="AG133" s="506">
        <v>0</v>
      </c>
      <c r="AH133" s="506">
        <f t="shared" si="268"/>
        <v>0</v>
      </c>
    </row>
    <row r="134" spans="1:34" s="394" customFormat="1" ht="18.75" hidden="1" customHeight="1" x14ac:dyDescent="0.2">
      <c r="A134" s="427"/>
      <c r="B134" s="410" t="s">
        <v>717</v>
      </c>
      <c r="C134" s="411"/>
      <c r="D134" s="411"/>
      <c r="E134" s="411"/>
      <c r="F134" s="411">
        <f t="shared" si="271"/>
        <v>0</v>
      </c>
      <c r="G134" s="411"/>
      <c r="H134" s="411"/>
      <c r="I134" s="411">
        <f t="shared" si="363"/>
        <v>0</v>
      </c>
      <c r="J134" s="411"/>
      <c r="K134" s="411"/>
      <c r="L134" s="282">
        <f t="shared" si="262"/>
        <v>0</v>
      </c>
      <c r="M134" s="411"/>
      <c r="N134" s="411"/>
      <c r="O134" s="282">
        <f t="shared" si="263"/>
        <v>0</v>
      </c>
      <c r="P134" s="411"/>
      <c r="Q134" s="411"/>
      <c r="R134" s="507">
        <f t="shared" si="337"/>
        <v>0</v>
      </c>
      <c r="S134" s="411"/>
      <c r="T134" s="411"/>
      <c r="U134" s="411"/>
      <c r="V134" s="411"/>
      <c r="W134" s="411"/>
      <c r="X134" s="411"/>
      <c r="Y134" s="411">
        <f t="shared" si="265"/>
        <v>0</v>
      </c>
      <c r="Z134" s="411"/>
      <c r="AA134" s="411"/>
      <c r="AB134" s="411">
        <f t="shared" si="266"/>
        <v>0</v>
      </c>
      <c r="AC134" s="411"/>
      <c r="AD134" s="411"/>
      <c r="AE134" s="411">
        <f t="shared" si="340"/>
        <v>0</v>
      </c>
      <c r="AF134" s="411"/>
      <c r="AG134" s="411"/>
      <c r="AH134" s="411">
        <f t="shared" si="268"/>
        <v>0</v>
      </c>
    </row>
    <row r="135" spans="1:34" s="390" customFormat="1" ht="41.25" hidden="1" customHeight="1" x14ac:dyDescent="0.2">
      <c r="A135" s="428">
        <v>11</v>
      </c>
      <c r="B135" s="420" t="s">
        <v>709</v>
      </c>
      <c r="C135" s="442">
        <f t="shared" ref="C135:S135" si="440">C136</f>
        <v>0</v>
      </c>
      <c r="D135" s="442">
        <f t="shared" si="440"/>
        <v>0</v>
      </c>
      <c r="E135" s="442">
        <f t="shared" si="440"/>
        <v>0</v>
      </c>
      <c r="F135" s="401">
        <f t="shared" si="271"/>
        <v>0</v>
      </c>
      <c r="G135" s="442">
        <f t="shared" si="440"/>
        <v>0</v>
      </c>
      <c r="H135" s="442">
        <f t="shared" si="440"/>
        <v>0</v>
      </c>
      <c r="I135" s="401">
        <f t="shared" si="363"/>
        <v>0</v>
      </c>
      <c r="J135" s="442">
        <f t="shared" si="440"/>
        <v>0</v>
      </c>
      <c r="K135" s="442">
        <f t="shared" si="440"/>
        <v>0</v>
      </c>
      <c r="L135" s="282">
        <f t="shared" si="262"/>
        <v>0</v>
      </c>
      <c r="M135" s="442">
        <f t="shared" si="440"/>
        <v>0</v>
      </c>
      <c r="N135" s="442">
        <f t="shared" si="440"/>
        <v>0</v>
      </c>
      <c r="O135" s="282">
        <f t="shared" si="263"/>
        <v>0</v>
      </c>
      <c r="P135" s="442">
        <f t="shared" si="440"/>
        <v>0</v>
      </c>
      <c r="Q135" s="442">
        <f t="shared" si="440"/>
        <v>0</v>
      </c>
      <c r="R135" s="507">
        <f t="shared" si="337"/>
        <v>0</v>
      </c>
      <c r="S135" s="442">
        <f t="shared" si="440"/>
        <v>0</v>
      </c>
      <c r="T135" s="442">
        <f t="shared" ref="T135:AG135" si="441">T136</f>
        <v>0</v>
      </c>
      <c r="U135" s="442">
        <f t="shared" si="441"/>
        <v>0</v>
      </c>
      <c r="V135" s="442">
        <f t="shared" si="441"/>
        <v>0</v>
      </c>
      <c r="W135" s="442">
        <f t="shared" si="441"/>
        <v>0</v>
      </c>
      <c r="X135" s="442">
        <f t="shared" si="441"/>
        <v>0</v>
      </c>
      <c r="Y135" s="401">
        <f t="shared" si="265"/>
        <v>0</v>
      </c>
      <c r="Z135" s="442">
        <f t="shared" si="441"/>
        <v>0</v>
      </c>
      <c r="AA135" s="442">
        <f t="shared" si="441"/>
        <v>0</v>
      </c>
      <c r="AB135" s="401">
        <f t="shared" si="266"/>
        <v>0</v>
      </c>
      <c r="AC135" s="442">
        <f t="shared" si="441"/>
        <v>0</v>
      </c>
      <c r="AD135" s="442">
        <f t="shared" si="441"/>
        <v>0</v>
      </c>
      <c r="AE135" s="401">
        <f t="shared" si="340"/>
        <v>0</v>
      </c>
      <c r="AF135" s="442">
        <f t="shared" si="441"/>
        <v>0</v>
      </c>
      <c r="AG135" s="442">
        <f t="shared" si="441"/>
        <v>0</v>
      </c>
      <c r="AH135" s="401">
        <f t="shared" si="268"/>
        <v>0</v>
      </c>
    </row>
    <row r="136" spans="1:34" s="393" customFormat="1" ht="40.5" hidden="1" customHeight="1" x14ac:dyDescent="0.2">
      <c r="A136" s="426" t="s">
        <v>708</v>
      </c>
      <c r="B136" s="407" t="s">
        <v>876</v>
      </c>
      <c r="C136" s="443">
        <f>S136</f>
        <v>0</v>
      </c>
      <c r="D136" s="443">
        <f t="shared" ref="D136:I136" si="442">D138+D143</f>
        <v>0</v>
      </c>
      <c r="E136" s="443">
        <f t="shared" si="442"/>
        <v>0</v>
      </c>
      <c r="F136" s="443">
        <f t="shared" si="442"/>
        <v>0</v>
      </c>
      <c r="G136" s="443">
        <f t="shared" si="442"/>
        <v>0</v>
      </c>
      <c r="H136" s="443">
        <f t="shared" si="442"/>
        <v>0</v>
      </c>
      <c r="I136" s="443">
        <f t="shared" si="442"/>
        <v>0</v>
      </c>
      <c r="J136" s="443">
        <f t="shared" ref="J136:K136" si="443">J138+J143</f>
        <v>0</v>
      </c>
      <c r="K136" s="443">
        <f t="shared" si="443"/>
        <v>0</v>
      </c>
      <c r="L136" s="282">
        <f t="shared" si="262"/>
        <v>0</v>
      </c>
      <c r="M136" s="443">
        <f t="shared" ref="M136:N136" si="444">M138+M143</f>
        <v>0</v>
      </c>
      <c r="N136" s="443">
        <f t="shared" si="444"/>
        <v>0</v>
      </c>
      <c r="O136" s="282">
        <f t="shared" si="263"/>
        <v>0</v>
      </c>
      <c r="P136" s="443">
        <f t="shared" ref="P136:Q136" si="445">P138+P143</f>
        <v>0</v>
      </c>
      <c r="Q136" s="443">
        <f t="shared" si="445"/>
        <v>0</v>
      </c>
      <c r="R136" s="507">
        <f t="shared" si="337"/>
        <v>0</v>
      </c>
      <c r="S136" s="443">
        <f>S138+S143</f>
        <v>0</v>
      </c>
      <c r="T136" s="443">
        <f t="shared" ref="T136:V136" si="446">T138+T143</f>
        <v>0</v>
      </c>
      <c r="U136" s="443">
        <f t="shared" si="446"/>
        <v>0</v>
      </c>
      <c r="V136" s="443">
        <f t="shared" si="446"/>
        <v>0</v>
      </c>
      <c r="W136" s="443">
        <f t="shared" ref="W136:X136" si="447">W138+W143</f>
        <v>0</v>
      </c>
      <c r="X136" s="443">
        <f t="shared" si="447"/>
        <v>0</v>
      </c>
      <c r="Y136" s="507">
        <f t="shared" si="265"/>
        <v>0</v>
      </c>
      <c r="Z136" s="443">
        <f t="shared" ref="Z136:AA136" si="448">Z138+Z143</f>
        <v>0</v>
      </c>
      <c r="AA136" s="443">
        <f t="shared" si="448"/>
        <v>0</v>
      </c>
      <c r="AB136" s="507">
        <f t="shared" si="266"/>
        <v>0</v>
      </c>
      <c r="AC136" s="443">
        <f t="shared" ref="AC136:AD136" si="449">AC138+AC143</f>
        <v>0</v>
      </c>
      <c r="AD136" s="443">
        <f t="shared" si="449"/>
        <v>0</v>
      </c>
      <c r="AE136" s="507">
        <f t="shared" si="340"/>
        <v>0</v>
      </c>
      <c r="AF136" s="443">
        <f t="shared" ref="AF136:AG136" si="450">AF138+AF143</f>
        <v>0</v>
      </c>
      <c r="AG136" s="443">
        <f t="shared" si="450"/>
        <v>0</v>
      </c>
      <c r="AH136" s="507">
        <f t="shared" si="268"/>
        <v>0</v>
      </c>
    </row>
    <row r="137" spans="1:34" s="393" customFormat="1" ht="20.25" hidden="1" customHeight="1" x14ac:dyDescent="0.2">
      <c r="A137" s="426"/>
      <c r="B137" s="407" t="s">
        <v>752</v>
      </c>
      <c r="C137" s="443">
        <f t="shared" ref="C137:S137" si="451">C138</f>
        <v>0</v>
      </c>
      <c r="D137" s="443">
        <f t="shared" si="451"/>
        <v>0</v>
      </c>
      <c r="E137" s="443">
        <f t="shared" si="451"/>
        <v>0</v>
      </c>
      <c r="F137" s="282">
        <f t="shared" si="271"/>
        <v>0</v>
      </c>
      <c r="G137" s="443">
        <f t="shared" si="451"/>
        <v>0</v>
      </c>
      <c r="H137" s="443">
        <f t="shared" si="451"/>
        <v>0</v>
      </c>
      <c r="I137" s="282">
        <f t="shared" ref="I137:I169" si="452">E137+F137+G137</f>
        <v>0</v>
      </c>
      <c r="J137" s="443">
        <f t="shared" si="451"/>
        <v>0</v>
      </c>
      <c r="K137" s="443">
        <f t="shared" si="451"/>
        <v>0</v>
      </c>
      <c r="L137" s="282">
        <f t="shared" si="262"/>
        <v>0</v>
      </c>
      <c r="M137" s="443">
        <f t="shared" si="451"/>
        <v>0</v>
      </c>
      <c r="N137" s="443">
        <f t="shared" si="451"/>
        <v>0</v>
      </c>
      <c r="O137" s="282">
        <f t="shared" si="263"/>
        <v>0</v>
      </c>
      <c r="P137" s="443">
        <f t="shared" si="451"/>
        <v>0</v>
      </c>
      <c r="Q137" s="443">
        <f t="shared" si="451"/>
        <v>0</v>
      </c>
      <c r="R137" s="507">
        <f t="shared" si="337"/>
        <v>0</v>
      </c>
      <c r="S137" s="443">
        <f t="shared" si="451"/>
        <v>0</v>
      </c>
      <c r="T137" s="443">
        <f t="shared" ref="T137:AG137" si="453">T138</f>
        <v>0</v>
      </c>
      <c r="U137" s="443">
        <f t="shared" si="453"/>
        <v>0</v>
      </c>
      <c r="V137" s="443">
        <f t="shared" si="453"/>
        <v>0</v>
      </c>
      <c r="W137" s="443">
        <f t="shared" si="453"/>
        <v>0</v>
      </c>
      <c r="X137" s="443">
        <f t="shared" si="453"/>
        <v>0</v>
      </c>
      <c r="Y137" s="507">
        <f t="shared" si="265"/>
        <v>0</v>
      </c>
      <c r="Z137" s="443">
        <f t="shared" si="453"/>
        <v>0</v>
      </c>
      <c r="AA137" s="443">
        <f t="shared" si="453"/>
        <v>0</v>
      </c>
      <c r="AB137" s="507">
        <f t="shared" si="266"/>
        <v>0</v>
      </c>
      <c r="AC137" s="443">
        <f t="shared" si="453"/>
        <v>0</v>
      </c>
      <c r="AD137" s="443">
        <f t="shared" si="453"/>
        <v>0</v>
      </c>
      <c r="AE137" s="507">
        <f t="shared" si="340"/>
        <v>0</v>
      </c>
      <c r="AF137" s="443">
        <f t="shared" si="453"/>
        <v>0</v>
      </c>
      <c r="AG137" s="443">
        <f t="shared" si="453"/>
        <v>0</v>
      </c>
      <c r="AH137" s="507">
        <f t="shared" si="268"/>
        <v>0</v>
      </c>
    </row>
    <row r="138" spans="1:34" s="389" customFormat="1" ht="40.5" hidden="1" customHeight="1" x14ac:dyDescent="0.2">
      <c r="A138" s="396"/>
      <c r="B138" s="403" t="s">
        <v>735</v>
      </c>
      <c r="C138" s="281">
        <v>0</v>
      </c>
      <c r="D138" s="281">
        <v>0</v>
      </c>
      <c r="E138" s="281">
        <v>0</v>
      </c>
      <c r="F138" s="281">
        <f t="shared" si="271"/>
        <v>0</v>
      </c>
      <c r="G138" s="281">
        <v>0</v>
      </c>
      <c r="H138" s="281">
        <v>0</v>
      </c>
      <c r="I138" s="281">
        <f t="shared" si="452"/>
        <v>0</v>
      </c>
      <c r="J138" s="281">
        <v>0</v>
      </c>
      <c r="K138" s="281">
        <v>0</v>
      </c>
      <c r="L138" s="282">
        <f t="shared" si="262"/>
        <v>0</v>
      </c>
      <c r="M138" s="281">
        <v>0</v>
      </c>
      <c r="N138" s="281">
        <v>0</v>
      </c>
      <c r="O138" s="282">
        <f t="shared" si="263"/>
        <v>0</v>
      </c>
      <c r="P138" s="506">
        <v>0</v>
      </c>
      <c r="Q138" s="506">
        <v>0</v>
      </c>
      <c r="R138" s="507">
        <f t="shared" si="337"/>
        <v>0</v>
      </c>
      <c r="S138" s="506">
        <v>0</v>
      </c>
      <c r="T138" s="506">
        <v>0</v>
      </c>
      <c r="U138" s="506">
        <v>0</v>
      </c>
      <c r="V138" s="506">
        <v>0</v>
      </c>
      <c r="W138" s="506">
        <v>0</v>
      </c>
      <c r="X138" s="506">
        <v>0</v>
      </c>
      <c r="Y138" s="506">
        <f t="shared" si="265"/>
        <v>0</v>
      </c>
      <c r="Z138" s="506">
        <v>0</v>
      </c>
      <c r="AA138" s="506">
        <v>0</v>
      </c>
      <c r="AB138" s="506">
        <f t="shared" si="266"/>
        <v>0</v>
      </c>
      <c r="AC138" s="506">
        <v>0</v>
      </c>
      <c r="AD138" s="506">
        <v>0</v>
      </c>
      <c r="AE138" s="506">
        <f t="shared" si="340"/>
        <v>0</v>
      </c>
      <c r="AF138" s="506">
        <v>0</v>
      </c>
      <c r="AG138" s="506">
        <v>0</v>
      </c>
      <c r="AH138" s="506">
        <f t="shared" si="268"/>
        <v>0</v>
      </c>
    </row>
    <row r="139" spans="1:34" s="394" customFormat="1" ht="21" hidden="1" customHeight="1" x14ac:dyDescent="0.2">
      <c r="A139" s="427"/>
      <c r="B139" s="410" t="s">
        <v>717</v>
      </c>
      <c r="C139" s="411">
        <v>0</v>
      </c>
      <c r="D139" s="411"/>
      <c r="E139" s="411"/>
      <c r="F139" s="411">
        <f t="shared" si="271"/>
        <v>0</v>
      </c>
      <c r="G139" s="411"/>
      <c r="H139" s="411"/>
      <c r="I139" s="411">
        <f t="shared" si="452"/>
        <v>0</v>
      </c>
      <c r="J139" s="411"/>
      <c r="K139" s="411"/>
      <c r="L139" s="282">
        <f t="shared" ref="L139:L202" si="454">I139+J139+K139</f>
        <v>0</v>
      </c>
      <c r="M139" s="411"/>
      <c r="N139" s="411"/>
      <c r="O139" s="282">
        <f t="shared" ref="O139:O202" si="455">L139+M139+N139</f>
        <v>0</v>
      </c>
      <c r="P139" s="411"/>
      <c r="Q139" s="411"/>
      <c r="R139" s="507">
        <f t="shared" si="337"/>
        <v>0</v>
      </c>
      <c r="S139" s="411">
        <v>0</v>
      </c>
      <c r="T139" s="411"/>
      <c r="U139" s="411"/>
      <c r="V139" s="411">
        <v>0</v>
      </c>
      <c r="W139" s="411"/>
      <c r="X139" s="411"/>
      <c r="Y139" s="411">
        <f t="shared" si="265"/>
        <v>0</v>
      </c>
      <c r="Z139" s="411"/>
      <c r="AA139" s="411"/>
      <c r="AB139" s="411">
        <f t="shared" si="266"/>
        <v>0</v>
      </c>
      <c r="AC139" s="411"/>
      <c r="AD139" s="411"/>
      <c r="AE139" s="411">
        <f t="shared" si="340"/>
        <v>0</v>
      </c>
      <c r="AF139" s="411"/>
      <c r="AG139" s="411"/>
      <c r="AH139" s="411">
        <f t="shared" ref="AH139:AH164" si="456">AE139+AF139</f>
        <v>0</v>
      </c>
    </row>
    <row r="140" spans="1:34" s="394" customFormat="1" ht="21" hidden="1" customHeight="1" x14ac:dyDescent="0.2">
      <c r="A140" s="427"/>
      <c r="B140" s="410" t="s">
        <v>718</v>
      </c>
      <c r="C140" s="411">
        <v>0</v>
      </c>
      <c r="D140" s="411">
        <v>0</v>
      </c>
      <c r="E140" s="411">
        <v>0</v>
      </c>
      <c r="F140" s="411">
        <f t="shared" si="271"/>
        <v>0</v>
      </c>
      <c r="G140" s="411">
        <v>0</v>
      </c>
      <c r="H140" s="411">
        <v>0</v>
      </c>
      <c r="I140" s="411">
        <f t="shared" si="452"/>
        <v>0</v>
      </c>
      <c r="J140" s="411"/>
      <c r="K140" s="411"/>
      <c r="L140" s="282">
        <f t="shared" si="454"/>
        <v>0</v>
      </c>
      <c r="M140" s="411"/>
      <c r="N140" s="411"/>
      <c r="O140" s="282">
        <f t="shared" si="455"/>
        <v>0</v>
      </c>
      <c r="P140" s="411"/>
      <c r="Q140" s="411"/>
      <c r="R140" s="507">
        <f t="shared" si="337"/>
        <v>0</v>
      </c>
      <c r="S140" s="411">
        <v>0</v>
      </c>
      <c r="T140" s="411">
        <v>0</v>
      </c>
      <c r="U140" s="411">
        <v>0</v>
      </c>
      <c r="V140" s="411">
        <v>0</v>
      </c>
      <c r="W140" s="411">
        <v>0</v>
      </c>
      <c r="X140" s="411">
        <v>0</v>
      </c>
      <c r="Y140" s="411">
        <f t="shared" si="265"/>
        <v>0</v>
      </c>
      <c r="Z140" s="411"/>
      <c r="AA140" s="411"/>
      <c r="AB140" s="411">
        <f t="shared" si="266"/>
        <v>0</v>
      </c>
      <c r="AC140" s="411"/>
      <c r="AD140" s="411"/>
      <c r="AE140" s="411">
        <f t="shared" si="340"/>
        <v>0</v>
      </c>
      <c r="AF140" s="411"/>
      <c r="AG140" s="411"/>
      <c r="AH140" s="411">
        <f t="shared" si="456"/>
        <v>0</v>
      </c>
    </row>
    <row r="141" spans="1:34" s="393" customFormat="1" ht="21" hidden="1" customHeight="1" x14ac:dyDescent="0.2">
      <c r="A141" s="426"/>
      <c r="B141" s="404" t="s">
        <v>758</v>
      </c>
      <c r="C141" s="282">
        <f t="shared" ref="C141:S142" si="457">C142</f>
        <v>0</v>
      </c>
      <c r="D141" s="282">
        <f t="shared" si="457"/>
        <v>0</v>
      </c>
      <c r="E141" s="282">
        <f t="shared" si="457"/>
        <v>0</v>
      </c>
      <c r="F141" s="282">
        <f t="shared" si="271"/>
        <v>0</v>
      </c>
      <c r="G141" s="282">
        <f t="shared" si="457"/>
        <v>0</v>
      </c>
      <c r="H141" s="282">
        <f t="shared" si="457"/>
        <v>0</v>
      </c>
      <c r="I141" s="282">
        <f t="shared" si="452"/>
        <v>0</v>
      </c>
      <c r="J141" s="282">
        <f t="shared" si="457"/>
        <v>0</v>
      </c>
      <c r="K141" s="282">
        <f t="shared" si="457"/>
        <v>0</v>
      </c>
      <c r="L141" s="282">
        <f t="shared" si="454"/>
        <v>0</v>
      </c>
      <c r="M141" s="282">
        <f t="shared" si="457"/>
        <v>0</v>
      </c>
      <c r="N141" s="282">
        <f t="shared" si="457"/>
        <v>0</v>
      </c>
      <c r="O141" s="282">
        <f t="shared" si="455"/>
        <v>0</v>
      </c>
      <c r="P141" s="507">
        <f t="shared" si="457"/>
        <v>0</v>
      </c>
      <c r="Q141" s="507">
        <f t="shared" si="457"/>
        <v>0</v>
      </c>
      <c r="R141" s="507">
        <f t="shared" si="337"/>
        <v>0</v>
      </c>
      <c r="S141" s="507">
        <f t="shared" si="457"/>
        <v>0</v>
      </c>
      <c r="T141" s="507">
        <f t="shared" ref="T141:AG142" si="458">T142</f>
        <v>0</v>
      </c>
      <c r="U141" s="507">
        <f t="shared" si="458"/>
        <v>0</v>
      </c>
      <c r="V141" s="507">
        <f t="shared" si="458"/>
        <v>0</v>
      </c>
      <c r="W141" s="507">
        <f t="shared" si="458"/>
        <v>0</v>
      </c>
      <c r="X141" s="507">
        <f t="shared" si="458"/>
        <v>0</v>
      </c>
      <c r="Y141" s="507">
        <f t="shared" si="265"/>
        <v>0</v>
      </c>
      <c r="Z141" s="507">
        <f t="shared" si="458"/>
        <v>0</v>
      </c>
      <c r="AA141" s="507">
        <f t="shared" si="458"/>
        <v>0</v>
      </c>
      <c r="AB141" s="507">
        <f t="shared" si="266"/>
        <v>0</v>
      </c>
      <c r="AC141" s="507">
        <f t="shared" si="458"/>
        <v>0</v>
      </c>
      <c r="AD141" s="507">
        <f t="shared" si="458"/>
        <v>0</v>
      </c>
      <c r="AE141" s="507">
        <f t="shared" si="340"/>
        <v>0</v>
      </c>
      <c r="AF141" s="507">
        <f t="shared" si="458"/>
        <v>0</v>
      </c>
      <c r="AG141" s="507">
        <f t="shared" si="458"/>
        <v>0</v>
      </c>
      <c r="AH141" s="507">
        <f t="shared" si="456"/>
        <v>0</v>
      </c>
    </row>
    <row r="142" spans="1:34" s="393" customFormat="1" ht="20.25" hidden="1" customHeight="1" x14ac:dyDescent="0.2">
      <c r="A142" s="426"/>
      <c r="B142" s="404" t="s">
        <v>455</v>
      </c>
      <c r="C142" s="282">
        <f t="shared" ref="C142:S142" si="459">C143</f>
        <v>0</v>
      </c>
      <c r="D142" s="282">
        <f t="shared" si="459"/>
        <v>0</v>
      </c>
      <c r="E142" s="282">
        <f t="shared" si="459"/>
        <v>0</v>
      </c>
      <c r="F142" s="282">
        <f t="shared" si="271"/>
        <v>0</v>
      </c>
      <c r="G142" s="282">
        <f t="shared" si="459"/>
        <v>0</v>
      </c>
      <c r="H142" s="282">
        <f t="shared" si="457"/>
        <v>0</v>
      </c>
      <c r="I142" s="282">
        <f t="shared" si="452"/>
        <v>0</v>
      </c>
      <c r="J142" s="282">
        <f t="shared" si="459"/>
        <v>0</v>
      </c>
      <c r="K142" s="282">
        <f t="shared" si="457"/>
        <v>0</v>
      </c>
      <c r="L142" s="282">
        <f t="shared" si="454"/>
        <v>0</v>
      </c>
      <c r="M142" s="282">
        <f t="shared" si="459"/>
        <v>0</v>
      </c>
      <c r="N142" s="282">
        <f t="shared" si="457"/>
        <v>0</v>
      </c>
      <c r="O142" s="282">
        <f t="shared" si="455"/>
        <v>0</v>
      </c>
      <c r="P142" s="507">
        <f t="shared" si="459"/>
        <v>0</v>
      </c>
      <c r="Q142" s="507">
        <f t="shared" si="457"/>
        <v>0</v>
      </c>
      <c r="R142" s="507">
        <f t="shared" si="337"/>
        <v>0</v>
      </c>
      <c r="S142" s="507">
        <f t="shared" si="459"/>
        <v>0</v>
      </c>
      <c r="T142" s="507">
        <f t="shared" si="458"/>
        <v>0</v>
      </c>
      <c r="U142" s="507">
        <f t="shared" si="458"/>
        <v>0</v>
      </c>
      <c r="V142" s="507">
        <f t="shared" si="458"/>
        <v>0</v>
      </c>
      <c r="W142" s="507">
        <f t="shared" si="458"/>
        <v>0</v>
      </c>
      <c r="X142" s="507">
        <f t="shared" si="458"/>
        <v>0</v>
      </c>
      <c r="Y142" s="507">
        <f t="shared" ref="Y142:Y206" si="460">V142+W142</f>
        <v>0</v>
      </c>
      <c r="Z142" s="507">
        <f t="shared" si="458"/>
        <v>0</v>
      </c>
      <c r="AA142" s="507">
        <f t="shared" si="458"/>
        <v>0</v>
      </c>
      <c r="AB142" s="507">
        <f t="shared" ref="AB142:AB206" si="461">Y142+Z142</f>
        <v>0</v>
      </c>
      <c r="AC142" s="507">
        <f t="shared" si="458"/>
        <v>0</v>
      </c>
      <c r="AD142" s="507">
        <f t="shared" si="458"/>
        <v>0</v>
      </c>
      <c r="AE142" s="507">
        <f t="shared" si="340"/>
        <v>0</v>
      </c>
      <c r="AF142" s="507">
        <f t="shared" si="458"/>
        <v>0</v>
      </c>
      <c r="AG142" s="507">
        <f t="shared" si="458"/>
        <v>0</v>
      </c>
      <c r="AH142" s="507">
        <f t="shared" si="456"/>
        <v>0</v>
      </c>
    </row>
    <row r="143" spans="1:34" s="389" customFormat="1" ht="41.25" hidden="1" customHeight="1" x14ac:dyDescent="0.2">
      <c r="A143" s="396"/>
      <c r="B143" s="240" t="s">
        <v>713</v>
      </c>
      <c r="C143" s="281">
        <v>0</v>
      </c>
      <c r="D143" s="281">
        <v>0</v>
      </c>
      <c r="E143" s="281">
        <v>0</v>
      </c>
      <c r="F143" s="281">
        <f t="shared" si="271"/>
        <v>0</v>
      </c>
      <c r="G143" s="281">
        <v>0</v>
      </c>
      <c r="H143" s="281">
        <v>0</v>
      </c>
      <c r="I143" s="281">
        <f t="shared" si="452"/>
        <v>0</v>
      </c>
      <c r="J143" s="281">
        <v>0</v>
      </c>
      <c r="K143" s="281">
        <v>0</v>
      </c>
      <c r="L143" s="282">
        <f t="shared" si="454"/>
        <v>0</v>
      </c>
      <c r="M143" s="281">
        <v>0</v>
      </c>
      <c r="N143" s="281">
        <v>0</v>
      </c>
      <c r="O143" s="282">
        <f t="shared" si="455"/>
        <v>0</v>
      </c>
      <c r="P143" s="506">
        <v>0</v>
      </c>
      <c r="Q143" s="506">
        <v>0</v>
      </c>
      <c r="R143" s="507">
        <f t="shared" si="337"/>
        <v>0</v>
      </c>
      <c r="S143" s="506">
        <v>0</v>
      </c>
      <c r="T143" s="506">
        <v>0</v>
      </c>
      <c r="U143" s="506">
        <v>0</v>
      </c>
      <c r="V143" s="506">
        <v>0</v>
      </c>
      <c r="W143" s="506">
        <v>0</v>
      </c>
      <c r="X143" s="506">
        <v>0</v>
      </c>
      <c r="Y143" s="506">
        <f t="shared" si="460"/>
        <v>0</v>
      </c>
      <c r="Z143" s="506">
        <v>0</v>
      </c>
      <c r="AA143" s="506">
        <v>0</v>
      </c>
      <c r="AB143" s="506">
        <f t="shared" si="461"/>
        <v>0</v>
      </c>
      <c r="AC143" s="506">
        <v>0</v>
      </c>
      <c r="AD143" s="506">
        <v>0</v>
      </c>
      <c r="AE143" s="506">
        <f t="shared" si="340"/>
        <v>0</v>
      </c>
      <c r="AF143" s="506">
        <v>0</v>
      </c>
      <c r="AG143" s="506">
        <v>0</v>
      </c>
      <c r="AH143" s="506">
        <f t="shared" si="456"/>
        <v>0</v>
      </c>
    </row>
    <row r="144" spans="1:34" s="394" customFormat="1" ht="21.75" hidden="1" customHeight="1" x14ac:dyDescent="0.2">
      <c r="A144" s="427"/>
      <c r="B144" s="410" t="s">
        <v>717</v>
      </c>
      <c r="C144" s="411">
        <v>0</v>
      </c>
      <c r="D144" s="411"/>
      <c r="E144" s="411"/>
      <c r="F144" s="411">
        <f t="shared" ref="F144:F208" si="462">C144+D144+E144</f>
        <v>0</v>
      </c>
      <c r="G144" s="411"/>
      <c r="H144" s="411"/>
      <c r="I144" s="411">
        <f t="shared" si="452"/>
        <v>0</v>
      </c>
      <c r="J144" s="411"/>
      <c r="K144" s="411"/>
      <c r="L144" s="282">
        <f t="shared" si="454"/>
        <v>0</v>
      </c>
      <c r="M144" s="411"/>
      <c r="N144" s="411"/>
      <c r="O144" s="282">
        <f t="shared" si="455"/>
        <v>0</v>
      </c>
      <c r="P144" s="411"/>
      <c r="Q144" s="411"/>
      <c r="R144" s="507">
        <f t="shared" si="337"/>
        <v>0</v>
      </c>
      <c r="S144" s="411">
        <v>0</v>
      </c>
      <c r="T144" s="411"/>
      <c r="U144" s="411"/>
      <c r="V144" s="411">
        <v>0</v>
      </c>
      <c r="W144" s="411"/>
      <c r="X144" s="411"/>
      <c r="Y144" s="411">
        <f t="shared" si="460"/>
        <v>0</v>
      </c>
      <c r="Z144" s="411"/>
      <c r="AA144" s="411"/>
      <c r="AB144" s="411">
        <f t="shared" si="461"/>
        <v>0</v>
      </c>
      <c r="AC144" s="411"/>
      <c r="AD144" s="411"/>
      <c r="AE144" s="411">
        <f t="shared" si="340"/>
        <v>0</v>
      </c>
      <c r="AF144" s="411"/>
      <c r="AG144" s="411"/>
      <c r="AH144" s="411">
        <f t="shared" si="456"/>
        <v>0</v>
      </c>
    </row>
    <row r="145" spans="1:34" s="394" customFormat="1" ht="21.75" hidden="1" customHeight="1" x14ac:dyDescent="0.2">
      <c r="A145" s="427"/>
      <c r="B145" s="410" t="s">
        <v>718</v>
      </c>
      <c r="C145" s="411"/>
      <c r="D145" s="411"/>
      <c r="E145" s="411"/>
      <c r="F145" s="411">
        <f t="shared" si="462"/>
        <v>0</v>
      </c>
      <c r="G145" s="411"/>
      <c r="H145" s="411"/>
      <c r="I145" s="411">
        <f t="shared" si="452"/>
        <v>0</v>
      </c>
      <c r="J145" s="411"/>
      <c r="K145" s="411"/>
      <c r="L145" s="282">
        <f t="shared" si="454"/>
        <v>0</v>
      </c>
      <c r="M145" s="411"/>
      <c r="N145" s="411"/>
      <c r="O145" s="282">
        <f t="shared" si="455"/>
        <v>0</v>
      </c>
      <c r="P145" s="411"/>
      <c r="Q145" s="411"/>
      <c r="R145" s="507">
        <f t="shared" si="337"/>
        <v>0</v>
      </c>
      <c r="S145" s="411"/>
      <c r="T145" s="411"/>
      <c r="U145" s="411"/>
      <c r="V145" s="411"/>
      <c r="W145" s="411"/>
      <c r="X145" s="411"/>
      <c r="Y145" s="411">
        <f t="shared" si="460"/>
        <v>0</v>
      </c>
      <c r="Z145" s="411"/>
      <c r="AA145" s="411"/>
      <c r="AB145" s="411">
        <f t="shared" si="461"/>
        <v>0</v>
      </c>
      <c r="AC145" s="411"/>
      <c r="AD145" s="411"/>
      <c r="AE145" s="411">
        <f t="shared" si="340"/>
        <v>0</v>
      </c>
      <c r="AF145" s="411"/>
      <c r="AG145" s="411"/>
      <c r="AH145" s="411">
        <f t="shared" si="456"/>
        <v>0</v>
      </c>
    </row>
    <row r="146" spans="1:34" s="390" customFormat="1" ht="41.25" customHeight="1" x14ac:dyDescent="0.2">
      <c r="A146" s="428">
        <v>12</v>
      </c>
      <c r="B146" s="412" t="s">
        <v>696</v>
      </c>
      <c r="C146" s="401">
        <f t="shared" ref="C146:S147" si="463">C147</f>
        <v>11718617</v>
      </c>
      <c r="D146" s="401">
        <f t="shared" si="463"/>
        <v>0</v>
      </c>
      <c r="E146" s="401">
        <f t="shared" si="463"/>
        <v>0</v>
      </c>
      <c r="F146" s="401">
        <f t="shared" si="462"/>
        <v>11718617</v>
      </c>
      <c r="G146" s="401">
        <f t="shared" si="463"/>
        <v>0</v>
      </c>
      <c r="H146" s="401">
        <f t="shared" si="463"/>
        <v>0</v>
      </c>
      <c r="I146" s="401">
        <f t="shared" si="452"/>
        <v>11718617</v>
      </c>
      <c r="J146" s="401">
        <f t="shared" si="463"/>
        <v>0</v>
      </c>
      <c r="K146" s="401">
        <f t="shared" si="463"/>
        <v>0</v>
      </c>
      <c r="L146" s="401">
        <f t="shared" si="454"/>
        <v>11718617</v>
      </c>
      <c r="M146" s="401">
        <f t="shared" si="463"/>
        <v>0</v>
      </c>
      <c r="N146" s="401">
        <f t="shared" si="463"/>
        <v>0</v>
      </c>
      <c r="O146" s="401">
        <f t="shared" si="455"/>
        <v>11718617</v>
      </c>
      <c r="P146" s="401">
        <f t="shared" si="463"/>
        <v>0</v>
      </c>
      <c r="Q146" s="401">
        <f t="shared" si="463"/>
        <v>0</v>
      </c>
      <c r="R146" s="401">
        <f t="shared" si="337"/>
        <v>11718617</v>
      </c>
      <c r="S146" s="401">
        <f t="shared" si="463"/>
        <v>10000000</v>
      </c>
      <c r="T146" s="401">
        <f t="shared" ref="T146:AG147" si="464">T147</f>
        <v>0</v>
      </c>
      <c r="U146" s="401">
        <f t="shared" si="464"/>
        <v>0</v>
      </c>
      <c r="V146" s="401">
        <f t="shared" si="464"/>
        <v>10000000</v>
      </c>
      <c r="W146" s="401">
        <f t="shared" si="464"/>
        <v>0</v>
      </c>
      <c r="X146" s="401">
        <f t="shared" si="464"/>
        <v>0</v>
      </c>
      <c r="Y146" s="401">
        <f t="shared" si="460"/>
        <v>10000000</v>
      </c>
      <c r="Z146" s="401">
        <f t="shared" si="464"/>
        <v>0</v>
      </c>
      <c r="AA146" s="401">
        <f t="shared" si="464"/>
        <v>0</v>
      </c>
      <c r="AB146" s="401">
        <f t="shared" si="461"/>
        <v>10000000</v>
      </c>
      <c r="AC146" s="401">
        <f t="shared" si="464"/>
        <v>0</v>
      </c>
      <c r="AD146" s="401">
        <f t="shared" si="464"/>
        <v>0</v>
      </c>
      <c r="AE146" s="401">
        <f t="shared" si="340"/>
        <v>10000000</v>
      </c>
      <c r="AF146" s="401">
        <f t="shared" si="464"/>
        <v>0</v>
      </c>
      <c r="AG146" s="401">
        <f t="shared" si="464"/>
        <v>0</v>
      </c>
      <c r="AH146" s="401">
        <f t="shared" si="456"/>
        <v>10000000</v>
      </c>
    </row>
    <row r="147" spans="1:34" s="393" customFormat="1" ht="45" customHeight="1" x14ac:dyDescent="0.2">
      <c r="A147" s="426" t="s">
        <v>697</v>
      </c>
      <c r="B147" s="404" t="s">
        <v>745</v>
      </c>
      <c r="C147" s="282">
        <f t="shared" ref="C147:S147" si="465">C148</f>
        <v>11718617</v>
      </c>
      <c r="D147" s="282">
        <f t="shared" si="465"/>
        <v>0</v>
      </c>
      <c r="E147" s="282">
        <f t="shared" si="465"/>
        <v>0</v>
      </c>
      <c r="F147" s="282">
        <f t="shared" si="462"/>
        <v>11718617</v>
      </c>
      <c r="G147" s="282">
        <f t="shared" si="465"/>
        <v>0</v>
      </c>
      <c r="H147" s="282">
        <f t="shared" si="463"/>
        <v>0</v>
      </c>
      <c r="I147" s="282">
        <f t="shared" si="452"/>
        <v>11718617</v>
      </c>
      <c r="J147" s="282">
        <f t="shared" si="465"/>
        <v>0</v>
      </c>
      <c r="K147" s="282">
        <f t="shared" si="463"/>
        <v>0</v>
      </c>
      <c r="L147" s="282">
        <f t="shared" si="454"/>
        <v>11718617</v>
      </c>
      <c r="M147" s="282">
        <f t="shared" si="465"/>
        <v>0</v>
      </c>
      <c r="N147" s="282">
        <f t="shared" si="463"/>
        <v>0</v>
      </c>
      <c r="O147" s="282">
        <f t="shared" si="455"/>
        <v>11718617</v>
      </c>
      <c r="P147" s="507">
        <f t="shared" si="465"/>
        <v>0</v>
      </c>
      <c r="Q147" s="507">
        <f t="shared" si="463"/>
        <v>0</v>
      </c>
      <c r="R147" s="507">
        <f t="shared" si="337"/>
        <v>11718617</v>
      </c>
      <c r="S147" s="507">
        <f t="shared" si="465"/>
        <v>10000000</v>
      </c>
      <c r="T147" s="507">
        <f t="shared" si="464"/>
        <v>0</v>
      </c>
      <c r="U147" s="507">
        <f t="shared" si="464"/>
        <v>0</v>
      </c>
      <c r="V147" s="507">
        <f t="shared" si="464"/>
        <v>10000000</v>
      </c>
      <c r="W147" s="507">
        <f t="shared" si="464"/>
        <v>0</v>
      </c>
      <c r="X147" s="507">
        <f t="shared" si="464"/>
        <v>0</v>
      </c>
      <c r="Y147" s="507">
        <f t="shared" si="460"/>
        <v>10000000</v>
      </c>
      <c r="Z147" s="507">
        <f t="shared" si="464"/>
        <v>0</v>
      </c>
      <c r="AA147" s="507">
        <f t="shared" si="464"/>
        <v>0</v>
      </c>
      <c r="AB147" s="507">
        <f t="shared" si="461"/>
        <v>10000000</v>
      </c>
      <c r="AC147" s="507">
        <f t="shared" si="464"/>
        <v>0</v>
      </c>
      <c r="AD147" s="507">
        <f t="shared" si="464"/>
        <v>0</v>
      </c>
      <c r="AE147" s="507">
        <f t="shared" si="340"/>
        <v>10000000</v>
      </c>
      <c r="AF147" s="507">
        <f t="shared" si="464"/>
        <v>0</v>
      </c>
      <c r="AG147" s="507">
        <f t="shared" si="464"/>
        <v>0</v>
      </c>
      <c r="AH147" s="507">
        <f t="shared" si="456"/>
        <v>10000000</v>
      </c>
    </row>
    <row r="148" spans="1:34" s="393" customFormat="1" ht="25.5" customHeight="1" x14ac:dyDescent="0.2">
      <c r="A148" s="426"/>
      <c r="B148" s="402" t="s">
        <v>758</v>
      </c>
      <c r="C148" s="438">
        <f>C149+C150</f>
        <v>11718617</v>
      </c>
      <c r="D148" s="438">
        <f t="shared" ref="D148:E148" si="466">D149+D150</f>
        <v>0</v>
      </c>
      <c r="E148" s="438">
        <f t="shared" si="466"/>
        <v>0</v>
      </c>
      <c r="F148" s="282">
        <f t="shared" si="462"/>
        <v>11718617</v>
      </c>
      <c r="G148" s="438">
        <f t="shared" ref="G148:H148" si="467">G149+G150</f>
        <v>0</v>
      </c>
      <c r="H148" s="438">
        <f t="shared" si="467"/>
        <v>0</v>
      </c>
      <c r="I148" s="282">
        <f t="shared" si="452"/>
        <v>11718617</v>
      </c>
      <c r="J148" s="438">
        <f t="shared" ref="J148:K148" si="468">J149+J150</f>
        <v>0</v>
      </c>
      <c r="K148" s="438">
        <f t="shared" si="468"/>
        <v>0</v>
      </c>
      <c r="L148" s="282">
        <f t="shared" si="454"/>
        <v>11718617</v>
      </c>
      <c r="M148" s="438">
        <f t="shared" ref="M148:N148" si="469">M149+M150</f>
        <v>0</v>
      </c>
      <c r="N148" s="438">
        <f t="shared" si="469"/>
        <v>0</v>
      </c>
      <c r="O148" s="282">
        <f t="shared" si="455"/>
        <v>11718617</v>
      </c>
      <c r="P148" s="438">
        <f t="shared" ref="P148:Q148" si="470">P149+P150</f>
        <v>0</v>
      </c>
      <c r="Q148" s="438">
        <f t="shared" si="470"/>
        <v>0</v>
      </c>
      <c r="R148" s="507">
        <f t="shared" si="337"/>
        <v>11718617</v>
      </c>
      <c r="S148" s="438">
        <f>S149+S150</f>
        <v>10000000</v>
      </c>
      <c r="T148" s="438">
        <f t="shared" ref="T148:V148" si="471">T149+T150</f>
        <v>0</v>
      </c>
      <c r="U148" s="438">
        <f t="shared" si="471"/>
        <v>0</v>
      </c>
      <c r="V148" s="438">
        <f t="shared" si="471"/>
        <v>10000000</v>
      </c>
      <c r="W148" s="438">
        <f t="shared" ref="W148:X148" si="472">W149+W150</f>
        <v>0</v>
      </c>
      <c r="X148" s="438">
        <f t="shared" si="472"/>
        <v>0</v>
      </c>
      <c r="Y148" s="507">
        <f t="shared" si="460"/>
        <v>10000000</v>
      </c>
      <c r="Z148" s="438">
        <f t="shared" ref="Z148:AA148" si="473">Z149+Z150</f>
        <v>0</v>
      </c>
      <c r="AA148" s="438">
        <f t="shared" si="473"/>
        <v>0</v>
      </c>
      <c r="AB148" s="507">
        <f t="shared" si="461"/>
        <v>10000000</v>
      </c>
      <c r="AC148" s="438">
        <f t="shared" ref="AC148:AD148" si="474">AC149+AC150</f>
        <v>0</v>
      </c>
      <c r="AD148" s="438">
        <f t="shared" si="474"/>
        <v>0</v>
      </c>
      <c r="AE148" s="507">
        <f t="shared" si="340"/>
        <v>10000000</v>
      </c>
      <c r="AF148" s="438">
        <f t="shared" ref="AF148:AG148" si="475">AF149+AF150</f>
        <v>0</v>
      </c>
      <c r="AG148" s="438">
        <f t="shared" si="475"/>
        <v>0</v>
      </c>
      <c r="AH148" s="507">
        <f t="shared" si="456"/>
        <v>10000000</v>
      </c>
    </row>
    <row r="149" spans="1:34" s="394" customFormat="1" ht="61.5" customHeight="1" x14ac:dyDescent="0.2">
      <c r="A149" s="427"/>
      <c r="B149" s="410" t="s">
        <v>916</v>
      </c>
      <c r="C149" s="411">
        <f>C157+C153</f>
        <v>11718617</v>
      </c>
      <c r="D149" s="411">
        <f t="shared" ref="D149:E149" si="476">D157+D153</f>
        <v>0</v>
      </c>
      <c r="E149" s="411">
        <f t="shared" si="476"/>
        <v>0</v>
      </c>
      <c r="F149" s="411">
        <f t="shared" si="462"/>
        <v>11718617</v>
      </c>
      <c r="G149" s="411">
        <f t="shared" ref="G149:H149" si="477">G157+G153</f>
        <v>0</v>
      </c>
      <c r="H149" s="411">
        <f t="shared" si="477"/>
        <v>0</v>
      </c>
      <c r="I149" s="411">
        <f t="shared" si="452"/>
        <v>11718617</v>
      </c>
      <c r="J149" s="411">
        <f t="shared" ref="J149:K149" si="478">J157+J153</f>
        <v>0</v>
      </c>
      <c r="K149" s="411">
        <f t="shared" si="478"/>
        <v>0</v>
      </c>
      <c r="L149" s="411">
        <f t="shared" si="454"/>
        <v>11718617</v>
      </c>
      <c r="M149" s="411">
        <f t="shared" ref="M149:N149" si="479">M157+M153</f>
        <v>0</v>
      </c>
      <c r="N149" s="411">
        <f t="shared" si="479"/>
        <v>0</v>
      </c>
      <c r="O149" s="411">
        <f t="shared" si="455"/>
        <v>11718617</v>
      </c>
      <c r="P149" s="411">
        <f t="shared" ref="P149:Q149" si="480">P157+P153</f>
        <v>0</v>
      </c>
      <c r="Q149" s="411">
        <f t="shared" si="480"/>
        <v>0</v>
      </c>
      <c r="R149" s="411">
        <f t="shared" si="337"/>
        <v>11718617</v>
      </c>
      <c r="S149" s="411">
        <f>S157+S153</f>
        <v>10000000</v>
      </c>
      <c r="T149" s="411">
        <f t="shared" ref="T149:V149" si="481">T157+T153</f>
        <v>0</v>
      </c>
      <c r="U149" s="411">
        <f t="shared" si="481"/>
        <v>0</v>
      </c>
      <c r="V149" s="411">
        <f t="shared" si="481"/>
        <v>10000000</v>
      </c>
      <c r="W149" s="411">
        <f t="shared" ref="W149:X149" si="482">W157+W153</f>
        <v>0</v>
      </c>
      <c r="X149" s="411">
        <f t="shared" si="482"/>
        <v>0</v>
      </c>
      <c r="Y149" s="411">
        <f t="shared" si="460"/>
        <v>10000000</v>
      </c>
      <c r="Z149" s="411">
        <f t="shared" ref="Z149:AA149" si="483">Z157+Z153</f>
        <v>0</v>
      </c>
      <c r="AA149" s="411">
        <f t="shared" si="483"/>
        <v>0</v>
      </c>
      <c r="AB149" s="411">
        <f t="shared" si="461"/>
        <v>10000000</v>
      </c>
      <c r="AC149" s="411">
        <f t="shared" ref="AC149:AD149" si="484">AC157+AC153</f>
        <v>0</v>
      </c>
      <c r="AD149" s="411">
        <f t="shared" si="484"/>
        <v>0</v>
      </c>
      <c r="AE149" s="411">
        <f t="shared" si="340"/>
        <v>10000000</v>
      </c>
      <c r="AF149" s="411">
        <f t="shared" ref="AF149:AG149" si="485">AF157+AF153</f>
        <v>0</v>
      </c>
      <c r="AG149" s="411">
        <f t="shared" si="485"/>
        <v>0</v>
      </c>
      <c r="AH149" s="411">
        <f t="shared" si="456"/>
        <v>10000000</v>
      </c>
    </row>
    <row r="150" spans="1:34" s="394" customFormat="1" ht="63.75" hidden="1" customHeight="1" x14ac:dyDescent="0.2">
      <c r="A150" s="427"/>
      <c r="B150" s="410" t="s">
        <v>917</v>
      </c>
      <c r="C150" s="411">
        <f t="shared" ref="C150:S150" si="486">C154+C158</f>
        <v>0</v>
      </c>
      <c r="D150" s="411">
        <f t="shared" ref="D150:E150" si="487">D154+D158</f>
        <v>0</v>
      </c>
      <c r="E150" s="411">
        <f t="shared" si="487"/>
        <v>0</v>
      </c>
      <c r="F150" s="411">
        <f t="shared" si="462"/>
        <v>0</v>
      </c>
      <c r="G150" s="411">
        <f t="shared" ref="G150:H150" si="488">G154+G158</f>
        <v>0</v>
      </c>
      <c r="H150" s="411">
        <f t="shared" si="488"/>
        <v>0</v>
      </c>
      <c r="I150" s="411">
        <f t="shared" si="452"/>
        <v>0</v>
      </c>
      <c r="J150" s="411">
        <f t="shared" ref="J150:K150" si="489">J154+J158</f>
        <v>0</v>
      </c>
      <c r="K150" s="411">
        <f t="shared" si="489"/>
        <v>0</v>
      </c>
      <c r="L150" s="282">
        <f t="shared" si="454"/>
        <v>0</v>
      </c>
      <c r="M150" s="411">
        <f t="shared" ref="M150:N150" si="490">M154+M158</f>
        <v>0</v>
      </c>
      <c r="N150" s="411">
        <f t="shared" si="490"/>
        <v>0</v>
      </c>
      <c r="O150" s="282">
        <f t="shared" si="455"/>
        <v>0</v>
      </c>
      <c r="P150" s="411">
        <f t="shared" ref="P150:Q150" si="491">P154+P158</f>
        <v>0</v>
      </c>
      <c r="Q150" s="411">
        <f t="shared" si="491"/>
        <v>0</v>
      </c>
      <c r="R150" s="507">
        <f t="shared" si="337"/>
        <v>0</v>
      </c>
      <c r="S150" s="411">
        <f t="shared" si="486"/>
        <v>0</v>
      </c>
      <c r="T150" s="411">
        <f t="shared" ref="T150:V150" si="492">T154+T158</f>
        <v>0</v>
      </c>
      <c r="U150" s="411">
        <f t="shared" si="492"/>
        <v>0</v>
      </c>
      <c r="V150" s="411">
        <f t="shared" si="492"/>
        <v>0</v>
      </c>
      <c r="W150" s="411">
        <f t="shared" ref="W150:X150" si="493">W154+W158</f>
        <v>0</v>
      </c>
      <c r="X150" s="411">
        <f t="shared" si="493"/>
        <v>0</v>
      </c>
      <c r="Y150" s="411">
        <f t="shared" si="460"/>
        <v>0</v>
      </c>
      <c r="Z150" s="411">
        <f t="shared" ref="Z150:AA150" si="494">Z154+Z158</f>
        <v>0</v>
      </c>
      <c r="AA150" s="411">
        <f t="shared" si="494"/>
        <v>0</v>
      </c>
      <c r="AB150" s="411">
        <f t="shared" si="461"/>
        <v>0</v>
      </c>
      <c r="AC150" s="411">
        <f t="shared" ref="AC150:AD150" si="495">AC154+AC158</f>
        <v>0</v>
      </c>
      <c r="AD150" s="411">
        <f t="shared" si="495"/>
        <v>0</v>
      </c>
      <c r="AE150" s="411">
        <f t="shared" si="340"/>
        <v>0</v>
      </c>
      <c r="AF150" s="411">
        <f t="shared" ref="AF150:AG150" si="496">AF154+AF158</f>
        <v>0</v>
      </c>
      <c r="AG150" s="411">
        <f t="shared" si="496"/>
        <v>0</v>
      </c>
      <c r="AH150" s="411">
        <f t="shared" si="456"/>
        <v>0</v>
      </c>
    </row>
    <row r="151" spans="1:34" s="393" customFormat="1" ht="22.5" customHeight="1" x14ac:dyDescent="0.2">
      <c r="A151" s="426"/>
      <c r="B151" s="404" t="s">
        <v>679</v>
      </c>
      <c r="C151" s="282">
        <f t="shared" ref="C151:S151" si="497">C152</f>
        <v>0</v>
      </c>
      <c r="D151" s="282">
        <f t="shared" si="497"/>
        <v>0</v>
      </c>
      <c r="E151" s="282">
        <f t="shared" si="497"/>
        <v>0</v>
      </c>
      <c r="F151" s="282">
        <f t="shared" si="462"/>
        <v>0</v>
      </c>
      <c r="G151" s="282">
        <f t="shared" si="497"/>
        <v>0</v>
      </c>
      <c r="H151" s="282">
        <f t="shared" si="497"/>
        <v>0</v>
      </c>
      <c r="I151" s="282">
        <f t="shared" si="452"/>
        <v>0</v>
      </c>
      <c r="J151" s="282">
        <f t="shared" si="497"/>
        <v>0</v>
      </c>
      <c r="K151" s="282">
        <f t="shared" si="497"/>
        <v>0</v>
      </c>
      <c r="L151" s="282">
        <f t="shared" si="454"/>
        <v>0</v>
      </c>
      <c r="M151" s="282">
        <f t="shared" si="497"/>
        <v>0</v>
      </c>
      <c r="N151" s="282">
        <f t="shared" si="497"/>
        <v>0</v>
      </c>
      <c r="O151" s="282">
        <f t="shared" si="455"/>
        <v>0</v>
      </c>
      <c r="P151" s="507">
        <f t="shared" si="497"/>
        <v>0</v>
      </c>
      <c r="Q151" s="507">
        <f t="shared" si="497"/>
        <v>0</v>
      </c>
      <c r="R151" s="507">
        <f t="shared" si="337"/>
        <v>0</v>
      </c>
      <c r="S151" s="507">
        <f t="shared" si="497"/>
        <v>1098460</v>
      </c>
      <c r="T151" s="507">
        <f t="shared" ref="T151:AG151" si="498">T152</f>
        <v>0</v>
      </c>
      <c r="U151" s="507">
        <f t="shared" si="498"/>
        <v>0</v>
      </c>
      <c r="V151" s="507">
        <f t="shared" si="498"/>
        <v>1098460</v>
      </c>
      <c r="W151" s="507">
        <f t="shared" si="498"/>
        <v>0</v>
      </c>
      <c r="X151" s="507">
        <f t="shared" si="498"/>
        <v>0</v>
      </c>
      <c r="Y151" s="507">
        <f t="shared" si="460"/>
        <v>1098460</v>
      </c>
      <c r="Z151" s="507">
        <f t="shared" si="498"/>
        <v>0</v>
      </c>
      <c r="AA151" s="507">
        <f t="shared" si="498"/>
        <v>0</v>
      </c>
      <c r="AB151" s="507">
        <f t="shared" si="461"/>
        <v>1098460</v>
      </c>
      <c r="AC151" s="507">
        <f t="shared" si="498"/>
        <v>0</v>
      </c>
      <c r="AD151" s="507">
        <f t="shared" si="498"/>
        <v>0</v>
      </c>
      <c r="AE151" s="507">
        <f t="shared" si="340"/>
        <v>1098460</v>
      </c>
      <c r="AF151" s="507">
        <f t="shared" si="498"/>
        <v>0</v>
      </c>
      <c r="AG151" s="507">
        <f t="shared" si="498"/>
        <v>0</v>
      </c>
      <c r="AH151" s="507">
        <f t="shared" si="456"/>
        <v>1098460</v>
      </c>
    </row>
    <row r="152" spans="1:34" s="389" customFormat="1" ht="42" customHeight="1" x14ac:dyDescent="0.2">
      <c r="A152" s="396"/>
      <c r="B152" s="403" t="s">
        <v>780</v>
      </c>
      <c r="C152" s="281">
        <f t="shared" ref="C152:S152" si="499">C153+C154</f>
        <v>0</v>
      </c>
      <c r="D152" s="281">
        <f t="shared" ref="D152:E152" si="500">D153+D154</f>
        <v>0</v>
      </c>
      <c r="E152" s="281">
        <f t="shared" si="500"/>
        <v>0</v>
      </c>
      <c r="F152" s="281">
        <f t="shared" si="462"/>
        <v>0</v>
      </c>
      <c r="G152" s="281">
        <f t="shared" ref="G152:H152" si="501">G153+G154</f>
        <v>0</v>
      </c>
      <c r="H152" s="281">
        <f t="shared" si="501"/>
        <v>0</v>
      </c>
      <c r="I152" s="281">
        <f t="shared" si="452"/>
        <v>0</v>
      </c>
      <c r="J152" s="281">
        <f t="shared" ref="J152:K152" si="502">J153+J154</f>
        <v>0</v>
      </c>
      <c r="K152" s="281">
        <f t="shared" si="502"/>
        <v>0</v>
      </c>
      <c r="L152" s="281">
        <f t="shared" si="454"/>
        <v>0</v>
      </c>
      <c r="M152" s="281">
        <f t="shared" ref="M152:N152" si="503">M153+M154</f>
        <v>0</v>
      </c>
      <c r="N152" s="281">
        <f t="shared" si="503"/>
        <v>0</v>
      </c>
      <c r="O152" s="281">
        <f t="shared" si="455"/>
        <v>0</v>
      </c>
      <c r="P152" s="506">
        <f t="shared" ref="P152:Q152" si="504">P153+P154</f>
        <v>0</v>
      </c>
      <c r="Q152" s="506">
        <f t="shared" si="504"/>
        <v>0</v>
      </c>
      <c r="R152" s="506">
        <f t="shared" si="337"/>
        <v>0</v>
      </c>
      <c r="S152" s="506">
        <f t="shared" si="499"/>
        <v>1098460</v>
      </c>
      <c r="T152" s="506">
        <f t="shared" ref="T152:V152" si="505">T153+T154</f>
        <v>0</v>
      </c>
      <c r="U152" s="506">
        <f t="shared" si="505"/>
        <v>0</v>
      </c>
      <c r="V152" s="506">
        <f t="shared" si="505"/>
        <v>1098460</v>
      </c>
      <c r="W152" s="506">
        <f t="shared" ref="W152:X152" si="506">W153+W154</f>
        <v>0</v>
      </c>
      <c r="X152" s="506">
        <f t="shared" si="506"/>
        <v>0</v>
      </c>
      <c r="Y152" s="506">
        <f t="shared" si="460"/>
        <v>1098460</v>
      </c>
      <c r="Z152" s="506">
        <f t="shared" ref="Z152:AA152" si="507">Z153+Z154</f>
        <v>0</v>
      </c>
      <c r="AA152" s="506">
        <f t="shared" si="507"/>
        <v>0</v>
      </c>
      <c r="AB152" s="506">
        <f t="shared" si="461"/>
        <v>1098460</v>
      </c>
      <c r="AC152" s="506">
        <f t="shared" ref="AC152:AD152" si="508">AC153+AC154</f>
        <v>0</v>
      </c>
      <c r="AD152" s="506">
        <f t="shared" si="508"/>
        <v>0</v>
      </c>
      <c r="AE152" s="506">
        <f t="shared" si="340"/>
        <v>1098460</v>
      </c>
      <c r="AF152" s="506">
        <f t="shared" ref="AF152:AG152" si="509">AF153+AF154</f>
        <v>0</v>
      </c>
      <c r="AG152" s="506">
        <f t="shared" si="509"/>
        <v>0</v>
      </c>
      <c r="AH152" s="506">
        <f t="shared" si="456"/>
        <v>1098460</v>
      </c>
    </row>
    <row r="153" spans="1:34" s="394" customFormat="1" ht="22.5" customHeight="1" x14ac:dyDescent="0.2">
      <c r="A153" s="427"/>
      <c r="B153" s="410" t="s">
        <v>717</v>
      </c>
      <c r="C153" s="411">
        <v>0</v>
      </c>
      <c r="D153" s="411"/>
      <c r="E153" s="411"/>
      <c r="F153" s="411">
        <f t="shared" si="462"/>
        <v>0</v>
      </c>
      <c r="G153" s="411"/>
      <c r="H153" s="411"/>
      <c r="I153" s="411">
        <f t="shared" si="452"/>
        <v>0</v>
      </c>
      <c r="J153" s="411"/>
      <c r="K153" s="411"/>
      <c r="L153" s="411">
        <f t="shared" si="454"/>
        <v>0</v>
      </c>
      <c r="M153" s="411"/>
      <c r="N153" s="411"/>
      <c r="O153" s="411">
        <f t="shared" si="455"/>
        <v>0</v>
      </c>
      <c r="P153" s="411"/>
      <c r="Q153" s="411"/>
      <c r="R153" s="411">
        <f t="shared" si="337"/>
        <v>0</v>
      </c>
      <c r="S153" s="411">
        <v>1098460</v>
      </c>
      <c r="T153" s="411"/>
      <c r="U153" s="411"/>
      <c r="V153" s="411">
        <v>1098460</v>
      </c>
      <c r="W153" s="411"/>
      <c r="X153" s="411"/>
      <c r="Y153" s="411">
        <f t="shared" si="460"/>
        <v>1098460</v>
      </c>
      <c r="Z153" s="411"/>
      <c r="AA153" s="411"/>
      <c r="AB153" s="411">
        <f t="shared" si="461"/>
        <v>1098460</v>
      </c>
      <c r="AC153" s="411"/>
      <c r="AD153" s="411"/>
      <c r="AE153" s="411">
        <f t="shared" si="340"/>
        <v>1098460</v>
      </c>
      <c r="AF153" s="411"/>
      <c r="AG153" s="411"/>
      <c r="AH153" s="411">
        <f t="shared" si="456"/>
        <v>1098460</v>
      </c>
    </row>
    <row r="154" spans="1:34" s="394" customFormat="1" ht="22.5" hidden="1" customHeight="1" x14ac:dyDescent="0.2">
      <c r="A154" s="427"/>
      <c r="B154" s="410" t="s">
        <v>718</v>
      </c>
      <c r="C154" s="411">
        <v>0</v>
      </c>
      <c r="D154" s="411">
        <v>0</v>
      </c>
      <c r="E154" s="411">
        <v>0</v>
      </c>
      <c r="F154" s="411">
        <f t="shared" si="462"/>
        <v>0</v>
      </c>
      <c r="G154" s="411">
        <v>0</v>
      </c>
      <c r="H154" s="411">
        <v>0</v>
      </c>
      <c r="I154" s="411">
        <f t="shared" si="452"/>
        <v>0</v>
      </c>
      <c r="J154" s="411">
        <v>0</v>
      </c>
      <c r="K154" s="411">
        <v>0</v>
      </c>
      <c r="L154" s="411">
        <f t="shared" si="454"/>
        <v>0</v>
      </c>
      <c r="M154" s="411">
        <v>0</v>
      </c>
      <c r="N154" s="411">
        <v>0</v>
      </c>
      <c r="O154" s="411">
        <f t="shared" si="455"/>
        <v>0</v>
      </c>
      <c r="P154" s="411">
        <v>0</v>
      </c>
      <c r="Q154" s="411">
        <v>0</v>
      </c>
      <c r="R154" s="411">
        <f t="shared" si="337"/>
        <v>0</v>
      </c>
      <c r="S154" s="411">
        <v>0</v>
      </c>
      <c r="T154" s="411">
        <v>0</v>
      </c>
      <c r="U154" s="411">
        <v>0</v>
      </c>
      <c r="V154" s="411">
        <v>0</v>
      </c>
      <c r="W154" s="411">
        <v>0</v>
      </c>
      <c r="X154" s="411">
        <v>0</v>
      </c>
      <c r="Y154" s="411">
        <f t="shared" si="460"/>
        <v>0</v>
      </c>
      <c r="Z154" s="411">
        <v>0</v>
      </c>
      <c r="AA154" s="411">
        <v>0</v>
      </c>
      <c r="AB154" s="411">
        <f t="shared" si="461"/>
        <v>0</v>
      </c>
      <c r="AC154" s="411">
        <v>0</v>
      </c>
      <c r="AD154" s="411">
        <v>0</v>
      </c>
      <c r="AE154" s="411">
        <f t="shared" si="340"/>
        <v>0</v>
      </c>
      <c r="AF154" s="411">
        <v>0</v>
      </c>
      <c r="AG154" s="411">
        <v>0</v>
      </c>
      <c r="AH154" s="411">
        <f t="shared" si="456"/>
        <v>0</v>
      </c>
    </row>
    <row r="155" spans="1:34" s="393" customFormat="1" ht="22.5" customHeight="1" x14ac:dyDescent="0.2">
      <c r="A155" s="426"/>
      <c r="B155" s="404" t="s">
        <v>671</v>
      </c>
      <c r="C155" s="282">
        <f t="shared" ref="C155:S155" si="510">C156</f>
        <v>11718617</v>
      </c>
      <c r="D155" s="282">
        <f t="shared" si="510"/>
        <v>0</v>
      </c>
      <c r="E155" s="282">
        <f t="shared" si="510"/>
        <v>0</v>
      </c>
      <c r="F155" s="282">
        <f t="shared" si="462"/>
        <v>11718617</v>
      </c>
      <c r="G155" s="282">
        <f t="shared" si="510"/>
        <v>0</v>
      </c>
      <c r="H155" s="282">
        <f t="shared" si="510"/>
        <v>0</v>
      </c>
      <c r="I155" s="282">
        <f t="shared" si="452"/>
        <v>11718617</v>
      </c>
      <c r="J155" s="282">
        <f t="shared" si="510"/>
        <v>0</v>
      </c>
      <c r="K155" s="282">
        <f t="shared" si="510"/>
        <v>0</v>
      </c>
      <c r="L155" s="282">
        <f t="shared" si="454"/>
        <v>11718617</v>
      </c>
      <c r="M155" s="282">
        <f t="shared" si="510"/>
        <v>0</v>
      </c>
      <c r="N155" s="282">
        <f t="shared" si="510"/>
        <v>0</v>
      </c>
      <c r="O155" s="282">
        <f t="shared" si="455"/>
        <v>11718617</v>
      </c>
      <c r="P155" s="507">
        <f t="shared" si="510"/>
        <v>0</v>
      </c>
      <c r="Q155" s="507">
        <f t="shared" si="510"/>
        <v>0</v>
      </c>
      <c r="R155" s="507">
        <f t="shared" si="337"/>
        <v>11718617</v>
      </c>
      <c r="S155" s="507">
        <f t="shared" si="510"/>
        <v>8901540</v>
      </c>
      <c r="T155" s="507">
        <f t="shared" ref="T155:AG155" si="511">T156</f>
        <v>0</v>
      </c>
      <c r="U155" s="507">
        <f t="shared" si="511"/>
        <v>0</v>
      </c>
      <c r="V155" s="507">
        <f t="shared" si="511"/>
        <v>8901540</v>
      </c>
      <c r="W155" s="507">
        <f t="shared" si="511"/>
        <v>0</v>
      </c>
      <c r="X155" s="507">
        <f t="shared" si="511"/>
        <v>0</v>
      </c>
      <c r="Y155" s="507">
        <f t="shared" si="460"/>
        <v>8901540</v>
      </c>
      <c r="Z155" s="507">
        <f t="shared" si="511"/>
        <v>0</v>
      </c>
      <c r="AA155" s="507">
        <f t="shared" si="511"/>
        <v>0</v>
      </c>
      <c r="AB155" s="507">
        <f t="shared" si="461"/>
        <v>8901540</v>
      </c>
      <c r="AC155" s="507">
        <f t="shared" si="511"/>
        <v>0</v>
      </c>
      <c r="AD155" s="507">
        <f t="shared" si="511"/>
        <v>0</v>
      </c>
      <c r="AE155" s="507">
        <f t="shared" si="340"/>
        <v>8901540</v>
      </c>
      <c r="AF155" s="507">
        <f t="shared" si="511"/>
        <v>0</v>
      </c>
      <c r="AG155" s="507">
        <f t="shared" si="511"/>
        <v>0</v>
      </c>
      <c r="AH155" s="507">
        <f t="shared" si="456"/>
        <v>8901540</v>
      </c>
    </row>
    <row r="156" spans="1:34" s="389" customFormat="1" ht="40.5" customHeight="1" x14ac:dyDescent="0.2">
      <c r="A156" s="396"/>
      <c r="B156" s="403" t="s">
        <v>716</v>
      </c>
      <c r="C156" s="281">
        <f t="shared" ref="C156:S156" si="512">C157+C158</f>
        <v>11718617</v>
      </c>
      <c r="D156" s="281">
        <f t="shared" ref="D156:E156" si="513">D157+D158</f>
        <v>0</v>
      </c>
      <c r="E156" s="281">
        <f t="shared" si="513"/>
        <v>0</v>
      </c>
      <c r="F156" s="281">
        <f t="shared" si="462"/>
        <v>11718617</v>
      </c>
      <c r="G156" s="281">
        <f t="shared" ref="G156:H156" si="514">G157+G158</f>
        <v>0</v>
      </c>
      <c r="H156" s="281">
        <f t="shared" si="514"/>
        <v>0</v>
      </c>
      <c r="I156" s="281">
        <f t="shared" si="452"/>
        <v>11718617</v>
      </c>
      <c r="J156" s="281">
        <f t="shared" ref="J156:K156" si="515">J157+J158</f>
        <v>0</v>
      </c>
      <c r="K156" s="281">
        <f t="shared" si="515"/>
        <v>0</v>
      </c>
      <c r="L156" s="281">
        <f t="shared" si="454"/>
        <v>11718617</v>
      </c>
      <c r="M156" s="281">
        <f t="shared" ref="M156:N156" si="516">M157+M158</f>
        <v>0</v>
      </c>
      <c r="N156" s="281">
        <f t="shared" si="516"/>
        <v>0</v>
      </c>
      <c r="O156" s="281">
        <f t="shared" si="455"/>
        <v>11718617</v>
      </c>
      <c r="P156" s="506">
        <f t="shared" ref="P156:Q156" si="517">P157+P158</f>
        <v>0</v>
      </c>
      <c r="Q156" s="506">
        <f t="shared" si="517"/>
        <v>0</v>
      </c>
      <c r="R156" s="506">
        <f t="shared" si="337"/>
        <v>11718617</v>
      </c>
      <c r="S156" s="506">
        <f t="shared" si="512"/>
        <v>8901540</v>
      </c>
      <c r="T156" s="506">
        <f t="shared" ref="T156:V156" si="518">T157+T158</f>
        <v>0</v>
      </c>
      <c r="U156" s="506">
        <f t="shared" si="518"/>
        <v>0</v>
      </c>
      <c r="V156" s="506">
        <f t="shared" si="518"/>
        <v>8901540</v>
      </c>
      <c r="W156" s="506">
        <f t="shared" ref="W156:X156" si="519">W157+W158</f>
        <v>0</v>
      </c>
      <c r="X156" s="506">
        <f t="shared" si="519"/>
        <v>0</v>
      </c>
      <c r="Y156" s="506">
        <f t="shared" si="460"/>
        <v>8901540</v>
      </c>
      <c r="Z156" s="506">
        <f t="shared" ref="Z156:AA156" si="520">Z157+Z158</f>
        <v>0</v>
      </c>
      <c r="AA156" s="506">
        <f t="shared" si="520"/>
        <v>0</v>
      </c>
      <c r="AB156" s="506">
        <f t="shared" si="461"/>
        <v>8901540</v>
      </c>
      <c r="AC156" s="506">
        <f t="shared" ref="AC156:AD156" si="521">AC157+AC158</f>
        <v>0</v>
      </c>
      <c r="AD156" s="506">
        <f t="shared" si="521"/>
        <v>0</v>
      </c>
      <c r="AE156" s="506">
        <f t="shared" si="340"/>
        <v>8901540</v>
      </c>
      <c r="AF156" s="506">
        <f t="shared" ref="AF156:AG156" si="522">AF157+AF158</f>
        <v>0</v>
      </c>
      <c r="AG156" s="506">
        <f t="shared" si="522"/>
        <v>0</v>
      </c>
      <c r="AH156" s="506">
        <f t="shared" si="456"/>
        <v>8901540</v>
      </c>
    </row>
    <row r="157" spans="1:34" s="394" customFormat="1" ht="23.25" customHeight="1" x14ac:dyDescent="0.2">
      <c r="A157" s="427"/>
      <c r="B157" s="410" t="s">
        <v>717</v>
      </c>
      <c r="C157" s="411">
        <v>11718617</v>
      </c>
      <c r="D157" s="411"/>
      <c r="E157" s="411"/>
      <c r="F157" s="411">
        <f t="shared" si="462"/>
        <v>11718617</v>
      </c>
      <c r="G157" s="411"/>
      <c r="H157" s="411"/>
      <c r="I157" s="411">
        <f t="shared" si="452"/>
        <v>11718617</v>
      </c>
      <c r="J157" s="411"/>
      <c r="K157" s="411"/>
      <c r="L157" s="411">
        <f t="shared" si="454"/>
        <v>11718617</v>
      </c>
      <c r="M157" s="411"/>
      <c r="N157" s="411"/>
      <c r="O157" s="411">
        <f t="shared" si="455"/>
        <v>11718617</v>
      </c>
      <c r="P157" s="411"/>
      <c r="Q157" s="411"/>
      <c r="R157" s="411">
        <f t="shared" si="337"/>
        <v>11718617</v>
      </c>
      <c r="S157" s="411">
        <v>8901540</v>
      </c>
      <c r="T157" s="411"/>
      <c r="U157" s="411"/>
      <c r="V157" s="411">
        <v>8901540</v>
      </c>
      <c r="W157" s="411"/>
      <c r="X157" s="411"/>
      <c r="Y157" s="411">
        <f t="shared" si="460"/>
        <v>8901540</v>
      </c>
      <c r="Z157" s="411"/>
      <c r="AA157" s="411"/>
      <c r="AB157" s="411">
        <f t="shared" si="461"/>
        <v>8901540</v>
      </c>
      <c r="AC157" s="411"/>
      <c r="AD157" s="411"/>
      <c r="AE157" s="411">
        <f t="shared" si="340"/>
        <v>8901540</v>
      </c>
      <c r="AF157" s="411"/>
      <c r="AG157" s="411"/>
      <c r="AH157" s="411">
        <f t="shared" si="456"/>
        <v>8901540</v>
      </c>
    </row>
    <row r="158" spans="1:34" s="394" customFormat="1" ht="21" hidden="1" customHeight="1" x14ac:dyDescent="0.2">
      <c r="A158" s="427"/>
      <c r="B158" s="410" t="s">
        <v>718</v>
      </c>
      <c r="C158" s="411">
        <v>0</v>
      </c>
      <c r="D158" s="411">
        <v>0</v>
      </c>
      <c r="E158" s="411">
        <v>0</v>
      </c>
      <c r="F158" s="411">
        <f t="shared" si="462"/>
        <v>0</v>
      </c>
      <c r="G158" s="411">
        <v>0</v>
      </c>
      <c r="H158" s="411">
        <v>0</v>
      </c>
      <c r="I158" s="411">
        <f t="shared" si="452"/>
        <v>0</v>
      </c>
      <c r="J158" s="411">
        <v>0</v>
      </c>
      <c r="K158" s="411">
        <v>0</v>
      </c>
      <c r="L158" s="282">
        <f t="shared" si="454"/>
        <v>0</v>
      </c>
      <c r="M158" s="411">
        <v>0</v>
      </c>
      <c r="N158" s="411">
        <v>0</v>
      </c>
      <c r="O158" s="282">
        <f t="shared" si="455"/>
        <v>0</v>
      </c>
      <c r="P158" s="411">
        <v>0</v>
      </c>
      <c r="Q158" s="411">
        <v>0</v>
      </c>
      <c r="R158" s="507">
        <f t="shared" si="337"/>
        <v>0</v>
      </c>
      <c r="S158" s="411">
        <v>0</v>
      </c>
      <c r="T158" s="411">
        <v>0</v>
      </c>
      <c r="U158" s="411">
        <v>0</v>
      </c>
      <c r="V158" s="411">
        <v>0</v>
      </c>
      <c r="W158" s="411">
        <v>0</v>
      </c>
      <c r="X158" s="411">
        <v>0</v>
      </c>
      <c r="Y158" s="411">
        <f t="shared" si="460"/>
        <v>0</v>
      </c>
      <c r="Z158" s="411">
        <v>0</v>
      </c>
      <c r="AA158" s="411">
        <v>0</v>
      </c>
      <c r="AB158" s="411">
        <f t="shared" si="461"/>
        <v>0</v>
      </c>
      <c r="AC158" s="411">
        <v>0</v>
      </c>
      <c r="AD158" s="411">
        <v>0</v>
      </c>
      <c r="AE158" s="411">
        <f t="shared" si="340"/>
        <v>0</v>
      </c>
      <c r="AF158" s="411">
        <v>0</v>
      </c>
      <c r="AG158" s="411">
        <v>0</v>
      </c>
      <c r="AH158" s="411">
        <f t="shared" si="456"/>
        <v>0</v>
      </c>
    </row>
    <row r="159" spans="1:34" s="390" customFormat="1" ht="43.5" customHeight="1" x14ac:dyDescent="0.2">
      <c r="A159" s="428">
        <v>13</v>
      </c>
      <c r="B159" s="400" t="s">
        <v>695</v>
      </c>
      <c r="C159" s="401">
        <f t="shared" ref="C159:S159" si="523">C160</f>
        <v>60000000</v>
      </c>
      <c r="D159" s="401">
        <f t="shared" si="523"/>
        <v>0</v>
      </c>
      <c r="E159" s="401">
        <f t="shared" si="523"/>
        <v>0</v>
      </c>
      <c r="F159" s="401">
        <f t="shared" si="462"/>
        <v>60000000</v>
      </c>
      <c r="G159" s="401">
        <f t="shared" si="523"/>
        <v>0</v>
      </c>
      <c r="H159" s="401">
        <f t="shared" si="523"/>
        <v>0</v>
      </c>
      <c r="I159" s="401">
        <f t="shared" si="452"/>
        <v>60000000</v>
      </c>
      <c r="J159" s="401">
        <f t="shared" si="523"/>
        <v>58000000</v>
      </c>
      <c r="K159" s="401">
        <f t="shared" si="523"/>
        <v>0</v>
      </c>
      <c r="L159" s="401">
        <f t="shared" si="454"/>
        <v>118000000</v>
      </c>
      <c r="M159" s="472">
        <f t="shared" si="523"/>
        <v>50000000</v>
      </c>
      <c r="N159" s="472">
        <f t="shared" si="523"/>
        <v>40000000</v>
      </c>
      <c r="O159" s="401">
        <f t="shared" si="455"/>
        <v>208000000</v>
      </c>
      <c r="P159" s="401">
        <f t="shared" si="523"/>
        <v>0</v>
      </c>
      <c r="Q159" s="401">
        <f t="shared" si="523"/>
        <v>0</v>
      </c>
      <c r="R159" s="401">
        <f t="shared" ref="R159:R222" si="524">O159+P159+Q159</f>
        <v>208000000</v>
      </c>
      <c r="S159" s="401">
        <f t="shared" si="523"/>
        <v>0</v>
      </c>
      <c r="T159" s="401">
        <f t="shared" ref="T159:AG159" si="525">T160</f>
        <v>0</v>
      </c>
      <c r="U159" s="401">
        <f t="shared" si="525"/>
        <v>0</v>
      </c>
      <c r="V159" s="401">
        <f t="shared" si="525"/>
        <v>0</v>
      </c>
      <c r="W159" s="401">
        <f t="shared" si="525"/>
        <v>0</v>
      </c>
      <c r="X159" s="401">
        <f t="shared" si="525"/>
        <v>0</v>
      </c>
      <c r="Y159" s="401">
        <f t="shared" si="460"/>
        <v>0</v>
      </c>
      <c r="Z159" s="401">
        <f t="shared" si="525"/>
        <v>0</v>
      </c>
      <c r="AA159" s="401">
        <f t="shared" si="525"/>
        <v>0</v>
      </c>
      <c r="AB159" s="401">
        <f t="shared" si="461"/>
        <v>0</v>
      </c>
      <c r="AC159" s="401">
        <f t="shared" si="525"/>
        <v>0</v>
      </c>
      <c r="AD159" s="401">
        <f t="shared" si="525"/>
        <v>0</v>
      </c>
      <c r="AE159" s="401">
        <f t="shared" si="340"/>
        <v>0</v>
      </c>
      <c r="AF159" s="401">
        <f t="shared" si="525"/>
        <v>0</v>
      </c>
      <c r="AG159" s="401">
        <f t="shared" si="525"/>
        <v>0</v>
      </c>
      <c r="AH159" s="401">
        <f t="shared" si="456"/>
        <v>0</v>
      </c>
    </row>
    <row r="160" spans="1:34" s="393" customFormat="1" ht="40.5" customHeight="1" x14ac:dyDescent="0.2">
      <c r="A160" s="426" t="s">
        <v>706</v>
      </c>
      <c r="B160" s="399" t="s">
        <v>872</v>
      </c>
      <c r="C160" s="438">
        <f>C164+C161</f>
        <v>60000000</v>
      </c>
      <c r="D160" s="438">
        <f t="shared" ref="D160:E160" si="526">D164+D161</f>
        <v>0</v>
      </c>
      <c r="E160" s="438">
        <f t="shared" si="526"/>
        <v>0</v>
      </c>
      <c r="F160" s="282">
        <f t="shared" si="462"/>
        <v>60000000</v>
      </c>
      <c r="G160" s="438">
        <f t="shared" ref="G160" si="527">G164+G161</f>
        <v>0</v>
      </c>
      <c r="H160" s="438">
        <f t="shared" ref="H160" si="528">H164</f>
        <v>0</v>
      </c>
      <c r="I160" s="282">
        <f t="shared" si="452"/>
        <v>60000000</v>
      </c>
      <c r="J160" s="438">
        <f t="shared" ref="J160" si="529">J164+J161</f>
        <v>58000000</v>
      </c>
      <c r="K160" s="438">
        <f>K164</f>
        <v>0</v>
      </c>
      <c r="L160" s="282">
        <f t="shared" si="454"/>
        <v>118000000</v>
      </c>
      <c r="M160" s="478">
        <f t="shared" ref="M160:N160" si="530">M164+M161</f>
        <v>50000000</v>
      </c>
      <c r="N160" s="478">
        <f t="shared" si="530"/>
        <v>40000000</v>
      </c>
      <c r="O160" s="282">
        <f t="shared" si="455"/>
        <v>208000000</v>
      </c>
      <c r="P160" s="438">
        <f t="shared" ref="P160:Q160" si="531">P164+P161</f>
        <v>0</v>
      </c>
      <c r="Q160" s="438">
        <f t="shared" si="531"/>
        <v>0</v>
      </c>
      <c r="R160" s="507">
        <f t="shared" si="524"/>
        <v>208000000</v>
      </c>
      <c r="S160" s="438">
        <f t="shared" ref="S160" si="532">S164</f>
        <v>0</v>
      </c>
      <c r="T160" s="438">
        <f t="shared" ref="T160:V160" si="533">T164</f>
        <v>0</v>
      </c>
      <c r="U160" s="438">
        <f t="shared" si="533"/>
        <v>0</v>
      </c>
      <c r="V160" s="438">
        <f t="shared" si="533"/>
        <v>0</v>
      </c>
      <c r="W160" s="438">
        <f t="shared" ref="W160:X160" si="534">W164</f>
        <v>0</v>
      </c>
      <c r="X160" s="438">
        <f t="shared" si="534"/>
        <v>0</v>
      </c>
      <c r="Y160" s="507">
        <f t="shared" si="460"/>
        <v>0</v>
      </c>
      <c r="Z160" s="438">
        <f t="shared" ref="Z160:AA160" si="535">Z164</f>
        <v>0</v>
      </c>
      <c r="AA160" s="438">
        <f t="shared" si="535"/>
        <v>0</v>
      </c>
      <c r="AB160" s="507">
        <f t="shared" si="461"/>
        <v>0</v>
      </c>
      <c r="AC160" s="438">
        <f t="shared" ref="AC160:AD160" si="536">AC164</f>
        <v>0</v>
      </c>
      <c r="AD160" s="438">
        <f t="shared" si="536"/>
        <v>0</v>
      </c>
      <c r="AE160" s="507">
        <f t="shared" si="340"/>
        <v>0</v>
      </c>
      <c r="AF160" s="438">
        <f t="shared" ref="AF160:AG160" si="537">AF164</f>
        <v>0</v>
      </c>
      <c r="AG160" s="438">
        <f t="shared" si="537"/>
        <v>0</v>
      </c>
      <c r="AH160" s="507">
        <f t="shared" si="456"/>
        <v>0</v>
      </c>
    </row>
    <row r="161" spans="1:34" s="485" customFormat="1" ht="23.25" customHeight="1" x14ac:dyDescent="0.2">
      <c r="A161" s="450"/>
      <c r="B161" s="402" t="s">
        <v>775</v>
      </c>
      <c r="C161" s="443">
        <f t="shared" ref="C161:S161" si="538">C163</f>
        <v>60000000</v>
      </c>
      <c r="D161" s="443">
        <f t="shared" ref="D161:E161" si="539">D163</f>
        <v>0</v>
      </c>
      <c r="E161" s="443">
        <f t="shared" si="539"/>
        <v>0</v>
      </c>
      <c r="F161" s="282">
        <f t="shared" si="462"/>
        <v>60000000</v>
      </c>
      <c r="G161" s="443">
        <f t="shared" ref="G161:H161" si="540">G163</f>
        <v>0</v>
      </c>
      <c r="H161" s="452">
        <f t="shared" si="540"/>
        <v>0</v>
      </c>
      <c r="I161" s="282">
        <f t="shared" si="452"/>
        <v>60000000</v>
      </c>
      <c r="J161" s="443">
        <f t="shared" ref="J161:K161" si="541">J163</f>
        <v>0</v>
      </c>
      <c r="K161" s="452">
        <f t="shared" si="541"/>
        <v>0</v>
      </c>
      <c r="L161" s="282">
        <f t="shared" si="454"/>
        <v>60000000</v>
      </c>
      <c r="M161" s="474">
        <f t="shared" ref="M161:N161" si="542">M163</f>
        <v>50000000</v>
      </c>
      <c r="N161" s="512">
        <f t="shared" si="542"/>
        <v>40000000</v>
      </c>
      <c r="O161" s="282">
        <f t="shared" si="455"/>
        <v>150000000</v>
      </c>
      <c r="P161" s="443">
        <f t="shared" ref="P161:Q161" si="543">P163</f>
        <v>0</v>
      </c>
      <c r="Q161" s="452">
        <f t="shared" si="543"/>
        <v>0</v>
      </c>
      <c r="R161" s="507">
        <f t="shared" si="524"/>
        <v>150000000</v>
      </c>
      <c r="S161" s="452">
        <f t="shared" si="538"/>
        <v>0</v>
      </c>
      <c r="T161" s="452">
        <f t="shared" ref="T161:V161" si="544">T163</f>
        <v>0</v>
      </c>
      <c r="U161" s="452">
        <f t="shared" si="544"/>
        <v>0</v>
      </c>
      <c r="V161" s="452">
        <f t="shared" si="544"/>
        <v>0</v>
      </c>
      <c r="W161" s="452">
        <f t="shared" ref="W161:X161" si="545">W163</f>
        <v>0</v>
      </c>
      <c r="X161" s="452">
        <f t="shared" si="545"/>
        <v>0</v>
      </c>
      <c r="Y161" s="507">
        <f t="shared" si="460"/>
        <v>0</v>
      </c>
      <c r="Z161" s="452">
        <f t="shared" ref="Z161:AA161" si="546">Z163</f>
        <v>0</v>
      </c>
      <c r="AA161" s="452">
        <f t="shared" si="546"/>
        <v>0</v>
      </c>
      <c r="AB161" s="507">
        <f t="shared" si="461"/>
        <v>0</v>
      </c>
      <c r="AC161" s="452">
        <f t="shared" ref="AC161:AD161" si="547">AC163</f>
        <v>0</v>
      </c>
      <c r="AD161" s="452">
        <f t="shared" si="547"/>
        <v>0</v>
      </c>
      <c r="AE161" s="507">
        <f t="shared" si="340"/>
        <v>0</v>
      </c>
      <c r="AF161" s="452">
        <f t="shared" ref="AF161:AG161" si="548">AF163</f>
        <v>0</v>
      </c>
      <c r="AG161" s="452">
        <f t="shared" si="548"/>
        <v>0</v>
      </c>
      <c r="AH161" s="507">
        <f t="shared" si="456"/>
        <v>0</v>
      </c>
    </row>
    <row r="162" spans="1:34" s="458" customFormat="1" ht="59.25" customHeight="1" x14ac:dyDescent="0.2">
      <c r="A162" s="494"/>
      <c r="B162" s="403" t="s">
        <v>776</v>
      </c>
      <c r="C162" s="451">
        <f>C163</f>
        <v>60000000</v>
      </c>
      <c r="D162" s="451">
        <f t="shared" ref="D162:G162" si="549">D163</f>
        <v>0</v>
      </c>
      <c r="E162" s="451">
        <f t="shared" si="549"/>
        <v>0</v>
      </c>
      <c r="F162" s="281">
        <f t="shared" si="462"/>
        <v>60000000</v>
      </c>
      <c r="G162" s="451">
        <f t="shared" si="549"/>
        <v>0</v>
      </c>
      <c r="H162" s="451">
        <v>0</v>
      </c>
      <c r="I162" s="281">
        <f t="shared" si="452"/>
        <v>60000000</v>
      </c>
      <c r="J162" s="451">
        <f t="shared" ref="J162" si="550">J163</f>
        <v>0</v>
      </c>
      <c r="K162" s="451">
        <v>0</v>
      </c>
      <c r="L162" s="281">
        <f t="shared" si="454"/>
        <v>60000000</v>
      </c>
      <c r="M162" s="509">
        <f t="shared" ref="M162:Q162" si="551">M163</f>
        <v>50000000</v>
      </c>
      <c r="N162" s="509">
        <f t="shared" si="551"/>
        <v>40000000</v>
      </c>
      <c r="O162" s="281">
        <f t="shared" si="455"/>
        <v>150000000</v>
      </c>
      <c r="P162" s="451">
        <f t="shared" si="551"/>
        <v>0</v>
      </c>
      <c r="Q162" s="451">
        <f t="shared" si="551"/>
        <v>0</v>
      </c>
      <c r="R162" s="506">
        <f t="shared" si="524"/>
        <v>150000000</v>
      </c>
      <c r="S162" s="451">
        <v>0</v>
      </c>
      <c r="T162" s="451">
        <v>0</v>
      </c>
      <c r="U162" s="451">
        <v>0</v>
      </c>
      <c r="V162" s="451">
        <v>0</v>
      </c>
      <c r="W162" s="451">
        <v>0</v>
      </c>
      <c r="X162" s="451">
        <v>0</v>
      </c>
      <c r="Y162" s="506">
        <f t="shared" si="460"/>
        <v>0</v>
      </c>
      <c r="Z162" s="451">
        <v>0</v>
      </c>
      <c r="AA162" s="451">
        <v>0</v>
      </c>
      <c r="AB162" s="506">
        <f t="shared" si="461"/>
        <v>0</v>
      </c>
      <c r="AC162" s="451">
        <v>0</v>
      </c>
      <c r="AD162" s="451">
        <v>0</v>
      </c>
      <c r="AE162" s="506">
        <f t="shared" si="340"/>
        <v>0</v>
      </c>
      <c r="AF162" s="451">
        <v>0</v>
      </c>
      <c r="AG162" s="451">
        <v>0</v>
      </c>
      <c r="AH162" s="506">
        <f t="shared" si="456"/>
        <v>0</v>
      </c>
    </row>
    <row r="163" spans="1:34" s="457" customFormat="1" ht="24.75" customHeight="1" x14ac:dyDescent="0.2">
      <c r="A163" s="491"/>
      <c r="B163" s="410" t="s">
        <v>717</v>
      </c>
      <c r="C163" s="453">
        <v>60000000</v>
      </c>
      <c r="D163" s="453"/>
      <c r="E163" s="453"/>
      <c r="F163" s="411">
        <f t="shared" si="462"/>
        <v>60000000</v>
      </c>
      <c r="G163" s="453"/>
      <c r="H163" s="453"/>
      <c r="I163" s="411">
        <f t="shared" si="452"/>
        <v>60000000</v>
      </c>
      <c r="J163" s="453"/>
      <c r="K163" s="453"/>
      <c r="L163" s="411">
        <f t="shared" si="454"/>
        <v>60000000</v>
      </c>
      <c r="M163" s="510">
        <v>50000000</v>
      </c>
      <c r="N163" s="510">
        <v>40000000</v>
      </c>
      <c r="O163" s="411">
        <f t="shared" si="455"/>
        <v>150000000</v>
      </c>
      <c r="P163" s="453"/>
      <c r="Q163" s="453"/>
      <c r="R163" s="411">
        <f t="shared" si="524"/>
        <v>150000000</v>
      </c>
      <c r="S163" s="453">
        <v>0</v>
      </c>
      <c r="T163" s="453"/>
      <c r="U163" s="453"/>
      <c r="V163" s="453">
        <v>0</v>
      </c>
      <c r="W163" s="453"/>
      <c r="X163" s="453"/>
      <c r="Y163" s="411">
        <f t="shared" si="460"/>
        <v>0</v>
      </c>
      <c r="Z163" s="453"/>
      <c r="AA163" s="453"/>
      <c r="AB163" s="411">
        <f t="shared" si="461"/>
        <v>0</v>
      </c>
      <c r="AC163" s="453"/>
      <c r="AD163" s="453"/>
      <c r="AE163" s="411">
        <f t="shared" ref="AE163:AE164" si="552">AB163+AC163</f>
        <v>0</v>
      </c>
      <c r="AF163" s="453"/>
      <c r="AG163" s="453"/>
      <c r="AH163" s="411">
        <f t="shared" si="456"/>
        <v>0</v>
      </c>
    </row>
    <row r="164" spans="1:34" s="393" customFormat="1" ht="21" customHeight="1" x14ac:dyDescent="0.2">
      <c r="A164" s="426"/>
      <c r="B164" s="402" t="s">
        <v>758</v>
      </c>
      <c r="C164" s="438">
        <f t="shared" ref="C164:S164" si="553">C166+C167+C168</f>
        <v>0</v>
      </c>
      <c r="D164" s="438">
        <f t="shared" ref="D164:E164" si="554">D166+D167+D168</f>
        <v>0</v>
      </c>
      <c r="E164" s="438">
        <f t="shared" si="554"/>
        <v>0</v>
      </c>
      <c r="F164" s="282">
        <f t="shared" si="462"/>
        <v>0</v>
      </c>
      <c r="G164" s="438">
        <f t="shared" ref="G164:H164" si="555">G166+G167+G168</f>
        <v>0</v>
      </c>
      <c r="H164" s="438">
        <f t="shared" si="555"/>
        <v>0</v>
      </c>
      <c r="I164" s="282">
        <f t="shared" si="452"/>
        <v>0</v>
      </c>
      <c r="J164" s="282">
        <f>J165</f>
        <v>58000000</v>
      </c>
      <c r="K164" s="282">
        <f t="shared" ref="K164" si="556">G164+H164+I164</f>
        <v>0</v>
      </c>
      <c r="L164" s="282">
        <f t="shared" si="454"/>
        <v>58000000</v>
      </c>
      <c r="M164" s="282">
        <f>M165</f>
        <v>0</v>
      </c>
      <c r="N164" s="282">
        <f>N165</f>
        <v>0</v>
      </c>
      <c r="O164" s="282">
        <f t="shared" si="455"/>
        <v>58000000</v>
      </c>
      <c r="P164" s="507">
        <f>P165</f>
        <v>0</v>
      </c>
      <c r="Q164" s="507">
        <f>Q165</f>
        <v>0</v>
      </c>
      <c r="R164" s="507">
        <f t="shared" si="524"/>
        <v>58000000</v>
      </c>
      <c r="S164" s="438">
        <f t="shared" si="553"/>
        <v>0</v>
      </c>
      <c r="T164" s="438">
        <f t="shared" ref="T164:V164" si="557">T166+T167+T168</f>
        <v>0</v>
      </c>
      <c r="U164" s="438">
        <f t="shared" si="557"/>
        <v>0</v>
      </c>
      <c r="V164" s="438">
        <f t="shared" si="557"/>
        <v>0</v>
      </c>
      <c r="W164" s="438">
        <f t="shared" ref="W164:X164" si="558">W166+W167+W168</f>
        <v>0</v>
      </c>
      <c r="X164" s="438">
        <f t="shared" si="558"/>
        <v>0</v>
      </c>
      <c r="Y164" s="507">
        <f t="shared" si="460"/>
        <v>0</v>
      </c>
      <c r="Z164" s="438">
        <f t="shared" ref="Z164:AA164" si="559">Z166+Z167+Z168</f>
        <v>0</v>
      </c>
      <c r="AA164" s="438">
        <f t="shared" si="559"/>
        <v>0</v>
      </c>
      <c r="AB164" s="507">
        <f t="shared" si="461"/>
        <v>0</v>
      </c>
      <c r="AC164" s="438">
        <f t="shared" ref="AC164:AD164" si="560">AC166+AC167+AC168</f>
        <v>0</v>
      </c>
      <c r="AD164" s="438">
        <f t="shared" si="560"/>
        <v>0</v>
      </c>
      <c r="AE164" s="507">
        <f t="shared" si="552"/>
        <v>0</v>
      </c>
      <c r="AF164" s="438">
        <f t="shared" ref="AF164:AG164" si="561">AF166+AF167+AF168</f>
        <v>0</v>
      </c>
      <c r="AG164" s="438">
        <f t="shared" si="561"/>
        <v>0</v>
      </c>
      <c r="AH164" s="507">
        <f t="shared" si="456"/>
        <v>0</v>
      </c>
    </row>
    <row r="165" spans="1:34" s="393" customFormat="1" ht="40.5" customHeight="1" x14ac:dyDescent="0.2">
      <c r="A165" s="426"/>
      <c r="B165" s="410" t="s">
        <v>931</v>
      </c>
      <c r="C165" s="499"/>
      <c r="D165" s="499"/>
      <c r="E165" s="499"/>
      <c r="F165" s="499"/>
      <c r="G165" s="499"/>
      <c r="H165" s="499"/>
      <c r="I165" s="502"/>
      <c r="J165" s="431">
        <f>J166</f>
        <v>58000000</v>
      </c>
      <c r="K165" s="502"/>
      <c r="L165" s="411">
        <f t="shared" si="454"/>
        <v>58000000</v>
      </c>
      <c r="M165" s="431">
        <f>M166</f>
        <v>0</v>
      </c>
      <c r="N165" s="431">
        <f>N166</f>
        <v>0</v>
      </c>
      <c r="O165" s="411">
        <f t="shared" si="455"/>
        <v>58000000</v>
      </c>
      <c r="P165" s="431">
        <f>P166</f>
        <v>0</v>
      </c>
      <c r="Q165" s="431">
        <f>Q166</f>
        <v>0</v>
      </c>
      <c r="R165" s="411">
        <f t="shared" si="524"/>
        <v>58000000</v>
      </c>
      <c r="S165" s="502"/>
      <c r="T165" s="502"/>
      <c r="U165" s="502"/>
      <c r="V165" s="502"/>
      <c r="W165" s="502"/>
      <c r="X165" s="502"/>
      <c r="Y165" s="502"/>
      <c r="Z165" s="502"/>
      <c r="AA165" s="502"/>
      <c r="AB165" s="431">
        <f t="shared" ref="AB165:AG165" si="562">AB166</f>
        <v>0</v>
      </c>
      <c r="AC165" s="431">
        <f t="shared" si="562"/>
        <v>0</v>
      </c>
      <c r="AD165" s="431">
        <f t="shared" si="562"/>
        <v>0</v>
      </c>
      <c r="AE165" s="502"/>
      <c r="AF165" s="431">
        <f t="shared" si="562"/>
        <v>0</v>
      </c>
      <c r="AG165" s="431">
        <f t="shared" si="562"/>
        <v>0</v>
      </c>
      <c r="AH165" s="502"/>
    </row>
    <row r="166" spans="1:34" s="394" customFormat="1" ht="31.5" customHeight="1" x14ac:dyDescent="0.2">
      <c r="A166" s="427"/>
      <c r="B166" s="404" t="s">
        <v>459</v>
      </c>
      <c r="C166" s="445">
        <f t="shared" ref="C166:S166" si="563">C171</f>
        <v>0</v>
      </c>
      <c r="D166" s="445">
        <f t="shared" ref="D166:E166" si="564">D171</f>
        <v>0</v>
      </c>
      <c r="E166" s="445">
        <f t="shared" si="564"/>
        <v>0</v>
      </c>
      <c r="F166" s="411">
        <f t="shared" si="462"/>
        <v>0</v>
      </c>
      <c r="G166" s="445">
        <f t="shared" ref="G166:H166" si="565">G171</f>
        <v>0</v>
      </c>
      <c r="H166" s="445">
        <f t="shared" si="565"/>
        <v>0</v>
      </c>
      <c r="I166" s="282">
        <f t="shared" si="452"/>
        <v>0</v>
      </c>
      <c r="J166" s="443">
        <f>J167</f>
        <v>58000000</v>
      </c>
      <c r="K166" s="452">
        <f t="shared" ref="K166" si="566">K168</f>
        <v>0</v>
      </c>
      <c r="L166" s="282">
        <f t="shared" si="454"/>
        <v>58000000</v>
      </c>
      <c r="M166" s="443">
        <f>M167</f>
        <v>0</v>
      </c>
      <c r="N166" s="452">
        <f t="shared" ref="N166" si="567">N168</f>
        <v>0</v>
      </c>
      <c r="O166" s="282">
        <f t="shared" si="455"/>
        <v>58000000</v>
      </c>
      <c r="P166" s="443">
        <f>P167</f>
        <v>0</v>
      </c>
      <c r="Q166" s="452">
        <f t="shared" ref="Q166" si="568">Q168</f>
        <v>0</v>
      </c>
      <c r="R166" s="507">
        <f t="shared" si="524"/>
        <v>58000000</v>
      </c>
      <c r="S166" s="443">
        <f t="shared" si="563"/>
        <v>0</v>
      </c>
      <c r="T166" s="443">
        <f t="shared" ref="T166:V166" si="569">T171</f>
        <v>0</v>
      </c>
      <c r="U166" s="443">
        <f t="shared" si="569"/>
        <v>0</v>
      </c>
      <c r="V166" s="443">
        <f t="shared" si="569"/>
        <v>0</v>
      </c>
      <c r="W166" s="443">
        <f t="shared" ref="W166:X166" si="570">W171</f>
        <v>0</v>
      </c>
      <c r="X166" s="443">
        <f t="shared" si="570"/>
        <v>0</v>
      </c>
      <c r="Y166" s="443">
        <f t="shared" si="460"/>
        <v>0</v>
      </c>
      <c r="Z166" s="443">
        <f t="shared" ref="Z166:AA166" si="571">Z171</f>
        <v>0</v>
      </c>
      <c r="AA166" s="443">
        <f t="shared" si="571"/>
        <v>0</v>
      </c>
      <c r="AB166" s="443">
        <f t="shared" si="461"/>
        <v>0</v>
      </c>
      <c r="AC166" s="443">
        <f t="shared" ref="AC166:AD166" si="572">AC171</f>
        <v>0</v>
      </c>
      <c r="AD166" s="443">
        <f t="shared" si="572"/>
        <v>0</v>
      </c>
      <c r="AE166" s="443">
        <f t="shared" ref="AE166:AE230" si="573">AB166+AC166</f>
        <v>0</v>
      </c>
      <c r="AF166" s="443">
        <f t="shared" ref="AF166:AG166" si="574">AF171</f>
        <v>0</v>
      </c>
      <c r="AG166" s="443">
        <f t="shared" si="574"/>
        <v>0</v>
      </c>
      <c r="AH166" s="443">
        <f t="shared" ref="AH166:AH230" si="575">AE166+AF166</f>
        <v>0</v>
      </c>
    </row>
    <row r="167" spans="1:34" s="394" customFormat="1" ht="81" customHeight="1" x14ac:dyDescent="0.2">
      <c r="A167" s="427"/>
      <c r="B167" s="403" t="s">
        <v>932</v>
      </c>
      <c r="C167" s="500"/>
      <c r="D167" s="500"/>
      <c r="E167" s="500"/>
      <c r="F167" s="501">
        <f t="shared" si="462"/>
        <v>0</v>
      </c>
      <c r="G167" s="500"/>
      <c r="H167" s="500"/>
      <c r="I167" s="281">
        <f t="shared" si="452"/>
        <v>0</v>
      </c>
      <c r="J167" s="451">
        <f t="shared" ref="J167" si="576">J168</f>
        <v>58000000</v>
      </c>
      <c r="K167" s="451">
        <v>0</v>
      </c>
      <c r="L167" s="281">
        <f t="shared" si="454"/>
        <v>58000000</v>
      </c>
      <c r="M167" s="451">
        <f t="shared" ref="M167:Q167" si="577">M168</f>
        <v>0</v>
      </c>
      <c r="N167" s="451">
        <f t="shared" si="577"/>
        <v>0</v>
      </c>
      <c r="O167" s="281">
        <f t="shared" si="455"/>
        <v>58000000</v>
      </c>
      <c r="P167" s="451">
        <f t="shared" si="577"/>
        <v>0</v>
      </c>
      <c r="Q167" s="451">
        <f t="shared" si="577"/>
        <v>0</v>
      </c>
      <c r="R167" s="506">
        <f t="shared" si="524"/>
        <v>58000000</v>
      </c>
      <c r="S167" s="445"/>
      <c r="T167" s="445"/>
      <c r="U167" s="445"/>
      <c r="V167" s="445"/>
      <c r="W167" s="445"/>
      <c r="X167" s="445"/>
      <c r="Y167" s="411">
        <f t="shared" si="460"/>
        <v>0</v>
      </c>
      <c r="Z167" s="445"/>
      <c r="AA167" s="445"/>
      <c r="AB167" s="411">
        <f t="shared" si="461"/>
        <v>0</v>
      </c>
      <c r="AC167" s="451">
        <f t="shared" ref="AC167:AG167" si="578">AC168</f>
        <v>0</v>
      </c>
      <c r="AD167" s="451">
        <f t="shared" si="578"/>
        <v>0</v>
      </c>
      <c r="AE167" s="411">
        <f t="shared" si="573"/>
        <v>0</v>
      </c>
      <c r="AF167" s="451">
        <f t="shared" si="578"/>
        <v>0</v>
      </c>
      <c r="AG167" s="451">
        <f t="shared" si="578"/>
        <v>0</v>
      </c>
      <c r="AH167" s="411">
        <f t="shared" si="575"/>
        <v>0</v>
      </c>
    </row>
    <row r="168" spans="1:34" s="394" customFormat="1" ht="27" customHeight="1" x14ac:dyDescent="0.2">
      <c r="A168" s="427"/>
      <c r="B168" s="410" t="s">
        <v>717</v>
      </c>
      <c r="C168" s="445"/>
      <c r="D168" s="445"/>
      <c r="E168" s="445"/>
      <c r="F168" s="411">
        <f t="shared" si="462"/>
        <v>0</v>
      </c>
      <c r="G168" s="445"/>
      <c r="H168" s="445"/>
      <c r="I168" s="411">
        <f t="shared" si="452"/>
        <v>0</v>
      </c>
      <c r="J168" s="453">
        <v>58000000</v>
      </c>
      <c r="K168" s="453"/>
      <c r="L168" s="411">
        <f t="shared" si="454"/>
        <v>58000000</v>
      </c>
      <c r="M168" s="453"/>
      <c r="N168" s="453"/>
      <c r="O168" s="411">
        <f t="shared" si="455"/>
        <v>58000000</v>
      </c>
      <c r="P168" s="453"/>
      <c r="Q168" s="453"/>
      <c r="R168" s="411">
        <f t="shared" si="524"/>
        <v>58000000</v>
      </c>
      <c r="S168" s="445"/>
      <c r="T168" s="445"/>
      <c r="U168" s="445"/>
      <c r="V168" s="445"/>
      <c r="W168" s="445"/>
      <c r="X168" s="445"/>
      <c r="Y168" s="411">
        <f t="shared" si="460"/>
        <v>0</v>
      </c>
      <c r="Z168" s="445"/>
      <c r="AA168" s="445"/>
      <c r="AB168" s="411">
        <f t="shared" si="461"/>
        <v>0</v>
      </c>
      <c r="AC168" s="445"/>
      <c r="AD168" s="445"/>
      <c r="AE168" s="411">
        <f t="shared" si="573"/>
        <v>0</v>
      </c>
      <c r="AF168" s="445"/>
      <c r="AG168" s="445"/>
      <c r="AH168" s="411">
        <f t="shared" si="575"/>
        <v>0</v>
      </c>
    </row>
    <row r="169" spans="1:34" s="393" customFormat="1" ht="24.75" hidden="1" customHeight="1" x14ac:dyDescent="0.2">
      <c r="A169" s="426"/>
      <c r="B169" s="404" t="s">
        <v>669</v>
      </c>
      <c r="C169" s="438">
        <f t="shared" ref="C169:S170" si="579">C170</f>
        <v>0</v>
      </c>
      <c r="D169" s="438">
        <f t="shared" si="579"/>
        <v>0</v>
      </c>
      <c r="E169" s="438">
        <f t="shared" si="579"/>
        <v>0</v>
      </c>
      <c r="F169" s="282">
        <f t="shared" si="462"/>
        <v>0</v>
      </c>
      <c r="G169" s="438">
        <f t="shared" si="579"/>
        <v>0</v>
      </c>
      <c r="H169" s="438">
        <f t="shared" si="579"/>
        <v>0</v>
      </c>
      <c r="I169" s="282">
        <f t="shared" si="452"/>
        <v>0</v>
      </c>
      <c r="J169" s="438">
        <f t="shared" si="579"/>
        <v>0</v>
      </c>
      <c r="K169" s="438">
        <f t="shared" si="579"/>
        <v>0</v>
      </c>
      <c r="L169" s="282">
        <f t="shared" si="454"/>
        <v>0</v>
      </c>
      <c r="M169" s="438">
        <f t="shared" si="579"/>
        <v>0</v>
      </c>
      <c r="N169" s="438">
        <f t="shared" si="579"/>
        <v>0</v>
      </c>
      <c r="O169" s="282">
        <f t="shared" si="455"/>
        <v>0</v>
      </c>
      <c r="P169" s="438">
        <f t="shared" si="579"/>
        <v>0</v>
      </c>
      <c r="Q169" s="438">
        <f t="shared" si="579"/>
        <v>0</v>
      </c>
      <c r="R169" s="507">
        <f t="shared" si="524"/>
        <v>0</v>
      </c>
      <c r="S169" s="438">
        <f t="shared" si="579"/>
        <v>0</v>
      </c>
      <c r="T169" s="438">
        <f t="shared" ref="T169:AG170" si="580">T170</f>
        <v>0</v>
      </c>
      <c r="U169" s="438">
        <f t="shared" si="580"/>
        <v>0</v>
      </c>
      <c r="V169" s="438">
        <f t="shared" si="580"/>
        <v>0</v>
      </c>
      <c r="W169" s="438">
        <f t="shared" si="580"/>
        <v>0</v>
      </c>
      <c r="X169" s="438">
        <f t="shared" si="580"/>
        <v>0</v>
      </c>
      <c r="Y169" s="507">
        <f t="shared" si="460"/>
        <v>0</v>
      </c>
      <c r="Z169" s="438">
        <f t="shared" si="580"/>
        <v>0</v>
      </c>
      <c r="AA169" s="438">
        <f t="shared" si="580"/>
        <v>0</v>
      </c>
      <c r="AB169" s="507">
        <f t="shared" si="461"/>
        <v>0</v>
      </c>
      <c r="AC169" s="438">
        <f t="shared" si="580"/>
        <v>0</v>
      </c>
      <c r="AD169" s="438">
        <f t="shared" si="580"/>
        <v>0</v>
      </c>
      <c r="AE169" s="507">
        <f t="shared" si="573"/>
        <v>0</v>
      </c>
      <c r="AF169" s="438">
        <f t="shared" si="580"/>
        <v>0</v>
      </c>
      <c r="AG169" s="438">
        <f t="shared" si="580"/>
        <v>0</v>
      </c>
      <c r="AH169" s="507">
        <f t="shared" si="575"/>
        <v>0</v>
      </c>
    </row>
    <row r="170" spans="1:34" s="389" customFormat="1" ht="78" hidden="1" customHeight="1" x14ac:dyDescent="0.2">
      <c r="A170" s="396"/>
      <c r="B170" s="403" t="s">
        <v>860</v>
      </c>
      <c r="C170" s="281">
        <f t="shared" si="579"/>
        <v>0</v>
      </c>
      <c r="D170" s="281">
        <f t="shared" si="579"/>
        <v>0</v>
      </c>
      <c r="E170" s="281">
        <f t="shared" si="579"/>
        <v>0</v>
      </c>
      <c r="F170" s="281">
        <f t="shared" si="462"/>
        <v>0</v>
      </c>
      <c r="G170" s="281">
        <f t="shared" si="579"/>
        <v>0</v>
      </c>
      <c r="H170" s="281">
        <f t="shared" si="579"/>
        <v>0</v>
      </c>
      <c r="I170" s="281">
        <f t="shared" ref="I170:I201" si="581">E170+F170+G170</f>
        <v>0</v>
      </c>
      <c r="J170" s="281">
        <f t="shared" si="579"/>
        <v>0</v>
      </c>
      <c r="K170" s="281">
        <f t="shared" si="579"/>
        <v>0</v>
      </c>
      <c r="L170" s="282">
        <f t="shared" si="454"/>
        <v>0</v>
      </c>
      <c r="M170" s="281">
        <f t="shared" si="579"/>
        <v>0</v>
      </c>
      <c r="N170" s="281">
        <f t="shared" si="579"/>
        <v>0</v>
      </c>
      <c r="O170" s="282">
        <f t="shared" si="455"/>
        <v>0</v>
      </c>
      <c r="P170" s="506">
        <f t="shared" si="579"/>
        <v>0</v>
      </c>
      <c r="Q170" s="506">
        <f t="shared" si="579"/>
        <v>0</v>
      </c>
      <c r="R170" s="507">
        <f t="shared" si="524"/>
        <v>0</v>
      </c>
      <c r="S170" s="506">
        <f t="shared" si="579"/>
        <v>0</v>
      </c>
      <c r="T170" s="506">
        <f t="shared" si="580"/>
        <v>0</v>
      </c>
      <c r="U170" s="506">
        <f t="shared" si="580"/>
        <v>0</v>
      </c>
      <c r="V170" s="506">
        <f t="shared" si="580"/>
        <v>0</v>
      </c>
      <c r="W170" s="506">
        <f t="shared" si="580"/>
        <v>0</v>
      </c>
      <c r="X170" s="506">
        <f t="shared" si="580"/>
        <v>0</v>
      </c>
      <c r="Y170" s="506">
        <f t="shared" si="460"/>
        <v>0</v>
      </c>
      <c r="Z170" s="506">
        <f t="shared" si="580"/>
        <v>0</v>
      </c>
      <c r="AA170" s="506">
        <f t="shared" si="580"/>
        <v>0</v>
      </c>
      <c r="AB170" s="506">
        <f t="shared" si="461"/>
        <v>0</v>
      </c>
      <c r="AC170" s="506">
        <f t="shared" si="580"/>
        <v>0</v>
      </c>
      <c r="AD170" s="506">
        <f t="shared" si="580"/>
        <v>0</v>
      </c>
      <c r="AE170" s="506">
        <f t="shared" si="573"/>
        <v>0</v>
      </c>
      <c r="AF170" s="506">
        <f t="shared" si="580"/>
        <v>0</v>
      </c>
      <c r="AG170" s="506">
        <f t="shared" si="580"/>
        <v>0</v>
      </c>
      <c r="AH170" s="506">
        <f t="shared" si="575"/>
        <v>0</v>
      </c>
    </row>
    <row r="171" spans="1:34" s="394" customFormat="1" ht="24" hidden="1" customHeight="1" x14ac:dyDescent="0.2">
      <c r="A171" s="427"/>
      <c r="B171" s="410" t="s">
        <v>717</v>
      </c>
      <c r="C171" s="411">
        <v>0</v>
      </c>
      <c r="D171" s="411"/>
      <c r="E171" s="411"/>
      <c r="F171" s="411">
        <f t="shared" si="462"/>
        <v>0</v>
      </c>
      <c r="G171" s="411"/>
      <c r="H171" s="411"/>
      <c r="I171" s="411">
        <f t="shared" si="581"/>
        <v>0</v>
      </c>
      <c r="J171" s="411"/>
      <c r="K171" s="411"/>
      <c r="L171" s="282">
        <f t="shared" si="454"/>
        <v>0</v>
      </c>
      <c r="M171" s="411"/>
      <c r="N171" s="411"/>
      <c r="O171" s="282">
        <f t="shared" si="455"/>
        <v>0</v>
      </c>
      <c r="P171" s="411"/>
      <c r="Q171" s="411"/>
      <c r="R171" s="507">
        <f t="shared" si="524"/>
        <v>0</v>
      </c>
      <c r="S171" s="411">
        <v>0</v>
      </c>
      <c r="T171" s="411"/>
      <c r="U171" s="411"/>
      <c r="V171" s="411">
        <v>0</v>
      </c>
      <c r="W171" s="411"/>
      <c r="X171" s="411"/>
      <c r="Y171" s="411">
        <f t="shared" si="460"/>
        <v>0</v>
      </c>
      <c r="Z171" s="411"/>
      <c r="AA171" s="411"/>
      <c r="AB171" s="411">
        <f t="shared" si="461"/>
        <v>0</v>
      </c>
      <c r="AC171" s="411"/>
      <c r="AD171" s="411"/>
      <c r="AE171" s="411">
        <f t="shared" si="573"/>
        <v>0</v>
      </c>
      <c r="AF171" s="411"/>
      <c r="AG171" s="411"/>
      <c r="AH171" s="411">
        <f t="shared" si="575"/>
        <v>0</v>
      </c>
    </row>
    <row r="172" spans="1:34" s="390" customFormat="1" ht="45.75" customHeight="1" x14ac:dyDescent="0.2">
      <c r="A172" s="428">
        <v>14</v>
      </c>
      <c r="B172" s="413" t="s">
        <v>698</v>
      </c>
      <c r="C172" s="401">
        <f>C173+C247</f>
        <v>235164850</v>
      </c>
      <c r="D172" s="401">
        <f t="shared" ref="D172:E172" si="582">D173+D247</f>
        <v>0</v>
      </c>
      <c r="E172" s="401">
        <f t="shared" si="582"/>
        <v>0</v>
      </c>
      <c r="F172" s="401">
        <f t="shared" si="462"/>
        <v>235164850</v>
      </c>
      <c r="G172" s="472">
        <f t="shared" ref="G172:H172" si="583">G173+G247</f>
        <v>-8700000</v>
      </c>
      <c r="H172" s="401">
        <f t="shared" si="583"/>
        <v>0</v>
      </c>
      <c r="I172" s="401">
        <f t="shared" si="581"/>
        <v>226464850</v>
      </c>
      <c r="J172" s="401">
        <f t="shared" ref="J172:K172" si="584">J173+J247</f>
        <v>0</v>
      </c>
      <c r="K172" s="401">
        <f t="shared" si="584"/>
        <v>0</v>
      </c>
      <c r="L172" s="401">
        <f t="shared" si="454"/>
        <v>226464850</v>
      </c>
      <c r="M172" s="472">
        <f>M173+M247+M306</f>
        <v>15000000</v>
      </c>
      <c r="N172" s="401">
        <f>N173+N247+N306</f>
        <v>0</v>
      </c>
      <c r="O172" s="401">
        <f t="shared" si="455"/>
        <v>241464850</v>
      </c>
      <c r="P172" s="401">
        <f>P173+P247+P306</f>
        <v>0</v>
      </c>
      <c r="Q172" s="401">
        <f>Q173+Q247+Q306</f>
        <v>0</v>
      </c>
      <c r="R172" s="401">
        <f t="shared" si="524"/>
        <v>241464850</v>
      </c>
      <c r="S172" s="401">
        <f>S173+S247</f>
        <v>227721763</v>
      </c>
      <c r="T172" s="401">
        <f t="shared" ref="T172:V172" si="585">T173+T247</f>
        <v>0</v>
      </c>
      <c r="U172" s="401">
        <f t="shared" si="585"/>
        <v>0</v>
      </c>
      <c r="V172" s="401">
        <f t="shared" si="585"/>
        <v>227721763</v>
      </c>
      <c r="W172" s="401">
        <f t="shared" ref="W172:X172" si="586">W173+W247</f>
        <v>0</v>
      </c>
      <c r="X172" s="401">
        <f t="shared" si="586"/>
        <v>0</v>
      </c>
      <c r="Y172" s="401">
        <f t="shared" si="460"/>
        <v>227721763</v>
      </c>
      <c r="Z172" s="401">
        <f t="shared" ref="Z172:AA172" si="587">Z173+Z247</f>
        <v>0</v>
      </c>
      <c r="AA172" s="401">
        <f t="shared" si="587"/>
        <v>0</v>
      </c>
      <c r="AB172" s="401">
        <f t="shared" si="461"/>
        <v>227721763</v>
      </c>
      <c r="AC172" s="401">
        <f t="shared" ref="AC172:AD172" si="588">AC173+AC247+AC306</f>
        <v>0</v>
      </c>
      <c r="AD172" s="401">
        <f t="shared" si="588"/>
        <v>0</v>
      </c>
      <c r="AE172" s="401">
        <f t="shared" si="573"/>
        <v>227721763</v>
      </c>
      <c r="AF172" s="401">
        <f t="shared" ref="AF172:AG172" si="589">AF173+AF247+AF306</f>
        <v>0</v>
      </c>
      <c r="AG172" s="401">
        <f t="shared" si="589"/>
        <v>0</v>
      </c>
      <c r="AH172" s="401">
        <f t="shared" si="575"/>
        <v>227721763</v>
      </c>
    </row>
    <row r="173" spans="1:34" s="393" customFormat="1" ht="62.25" customHeight="1" x14ac:dyDescent="0.2">
      <c r="A173" s="426" t="s">
        <v>699</v>
      </c>
      <c r="B173" s="399" t="s">
        <v>862</v>
      </c>
      <c r="C173" s="439">
        <f t="shared" ref="C173:S174" si="590">C174</f>
        <v>173561750</v>
      </c>
      <c r="D173" s="439">
        <f t="shared" si="590"/>
        <v>0</v>
      </c>
      <c r="E173" s="439">
        <f t="shared" si="590"/>
        <v>0</v>
      </c>
      <c r="F173" s="282">
        <f t="shared" si="462"/>
        <v>173561750</v>
      </c>
      <c r="G173" s="482">
        <f t="shared" si="590"/>
        <v>-8700000</v>
      </c>
      <c r="H173" s="439">
        <f t="shared" si="590"/>
        <v>0</v>
      </c>
      <c r="I173" s="282">
        <f t="shared" si="581"/>
        <v>164861750</v>
      </c>
      <c r="J173" s="439">
        <f t="shared" si="590"/>
        <v>0</v>
      </c>
      <c r="K173" s="439">
        <f t="shared" si="590"/>
        <v>0</v>
      </c>
      <c r="L173" s="282">
        <f t="shared" si="454"/>
        <v>164861750</v>
      </c>
      <c r="M173" s="439">
        <f t="shared" si="590"/>
        <v>0</v>
      </c>
      <c r="N173" s="439">
        <f t="shared" si="590"/>
        <v>0</v>
      </c>
      <c r="O173" s="282">
        <f t="shared" si="455"/>
        <v>164861750</v>
      </c>
      <c r="P173" s="439">
        <f t="shared" si="590"/>
        <v>0</v>
      </c>
      <c r="Q173" s="439">
        <f t="shared" si="590"/>
        <v>0</v>
      </c>
      <c r="R173" s="507">
        <f t="shared" si="524"/>
        <v>164861750</v>
      </c>
      <c r="S173" s="439">
        <f t="shared" si="590"/>
        <v>166118663</v>
      </c>
      <c r="T173" s="439">
        <f t="shared" ref="T173:AG174" si="591">T174</f>
        <v>0</v>
      </c>
      <c r="U173" s="439">
        <f t="shared" si="591"/>
        <v>0</v>
      </c>
      <c r="V173" s="439">
        <f t="shared" si="591"/>
        <v>166118663</v>
      </c>
      <c r="W173" s="439">
        <f t="shared" si="591"/>
        <v>0</v>
      </c>
      <c r="X173" s="439">
        <f t="shared" si="591"/>
        <v>0</v>
      </c>
      <c r="Y173" s="507">
        <f t="shared" si="460"/>
        <v>166118663</v>
      </c>
      <c r="Z173" s="439">
        <f t="shared" si="591"/>
        <v>0</v>
      </c>
      <c r="AA173" s="439">
        <f t="shared" si="591"/>
        <v>0</v>
      </c>
      <c r="AB173" s="507">
        <f t="shared" si="461"/>
        <v>166118663</v>
      </c>
      <c r="AC173" s="439">
        <f t="shared" si="591"/>
        <v>0</v>
      </c>
      <c r="AD173" s="439">
        <f t="shared" si="591"/>
        <v>0</v>
      </c>
      <c r="AE173" s="507">
        <f t="shared" si="573"/>
        <v>166118663</v>
      </c>
      <c r="AF173" s="439">
        <f t="shared" si="591"/>
        <v>0</v>
      </c>
      <c r="AG173" s="439">
        <f t="shared" si="591"/>
        <v>0</v>
      </c>
      <c r="AH173" s="507">
        <f t="shared" si="575"/>
        <v>166118663</v>
      </c>
    </row>
    <row r="174" spans="1:34" s="393" customFormat="1" ht="25.5" customHeight="1" x14ac:dyDescent="0.2">
      <c r="A174" s="426"/>
      <c r="B174" s="399" t="s">
        <v>758</v>
      </c>
      <c r="C174" s="439">
        <f t="shared" si="590"/>
        <v>173561750</v>
      </c>
      <c r="D174" s="439">
        <f t="shared" si="590"/>
        <v>0</v>
      </c>
      <c r="E174" s="439">
        <f t="shared" si="590"/>
        <v>0</v>
      </c>
      <c r="F174" s="282">
        <f t="shared" si="462"/>
        <v>173561750</v>
      </c>
      <c r="G174" s="482">
        <f t="shared" si="590"/>
        <v>-8700000</v>
      </c>
      <c r="H174" s="439">
        <f t="shared" si="590"/>
        <v>0</v>
      </c>
      <c r="I174" s="282">
        <f t="shared" si="581"/>
        <v>164861750</v>
      </c>
      <c r="J174" s="439">
        <f t="shared" si="590"/>
        <v>0</v>
      </c>
      <c r="K174" s="439">
        <f t="shared" si="590"/>
        <v>0</v>
      </c>
      <c r="L174" s="282">
        <f t="shared" si="454"/>
        <v>164861750</v>
      </c>
      <c r="M174" s="439">
        <f t="shared" si="590"/>
        <v>0</v>
      </c>
      <c r="N174" s="439">
        <f t="shared" si="590"/>
        <v>0</v>
      </c>
      <c r="O174" s="282">
        <f t="shared" si="455"/>
        <v>164861750</v>
      </c>
      <c r="P174" s="439">
        <f t="shared" si="590"/>
        <v>0</v>
      </c>
      <c r="Q174" s="439">
        <f t="shared" si="590"/>
        <v>0</v>
      </c>
      <c r="R174" s="507">
        <f t="shared" si="524"/>
        <v>164861750</v>
      </c>
      <c r="S174" s="439">
        <f t="shared" si="590"/>
        <v>166118663</v>
      </c>
      <c r="T174" s="439">
        <f t="shared" si="591"/>
        <v>0</v>
      </c>
      <c r="U174" s="439">
        <f t="shared" si="591"/>
        <v>0</v>
      </c>
      <c r="V174" s="439">
        <f t="shared" si="591"/>
        <v>166118663</v>
      </c>
      <c r="W174" s="439">
        <f t="shared" si="591"/>
        <v>0</v>
      </c>
      <c r="X174" s="439">
        <f t="shared" si="591"/>
        <v>0</v>
      </c>
      <c r="Y174" s="507">
        <f t="shared" si="460"/>
        <v>166118663</v>
      </c>
      <c r="Z174" s="439">
        <f t="shared" si="591"/>
        <v>0</v>
      </c>
      <c r="AA174" s="439">
        <f t="shared" si="591"/>
        <v>0</v>
      </c>
      <c r="AB174" s="507">
        <f t="shared" si="461"/>
        <v>166118663</v>
      </c>
      <c r="AC174" s="439">
        <f t="shared" si="591"/>
        <v>0</v>
      </c>
      <c r="AD174" s="439">
        <f t="shared" si="591"/>
        <v>0</v>
      </c>
      <c r="AE174" s="507">
        <f t="shared" si="573"/>
        <v>166118663</v>
      </c>
      <c r="AF174" s="439">
        <f t="shared" si="591"/>
        <v>0</v>
      </c>
      <c r="AG174" s="439">
        <f t="shared" si="591"/>
        <v>0</v>
      </c>
      <c r="AH174" s="507">
        <f t="shared" si="575"/>
        <v>166118663</v>
      </c>
    </row>
    <row r="175" spans="1:34" s="394" customFormat="1" ht="42" customHeight="1" x14ac:dyDescent="0.2">
      <c r="A175" s="427"/>
      <c r="B175" s="414" t="s">
        <v>686</v>
      </c>
      <c r="C175" s="445">
        <f>C177+C181+C186+C189+C196+C200+C203+C207+C209+C211+C218+C222+C226+C229+C232+C234+C240+C242</f>
        <v>173561750</v>
      </c>
      <c r="D175" s="445">
        <f t="shared" ref="D175:E175" si="592">D177+D181+D186+D189+D196+D200+D203+D207+D209+D211+D218+D222+D226+D229+D232+D234+D240+D242</f>
        <v>0</v>
      </c>
      <c r="E175" s="445">
        <f t="shared" si="592"/>
        <v>0</v>
      </c>
      <c r="F175" s="411">
        <f t="shared" si="462"/>
        <v>173561750</v>
      </c>
      <c r="G175" s="483">
        <f t="shared" ref="G175:H175" si="593">G177+G181+G186+G189+G196+G200+G203+G207+G209+G211+G218+G222+G226+G229+G232+G234+G240+G242</f>
        <v>-8700000</v>
      </c>
      <c r="H175" s="445">
        <f t="shared" si="593"/>
        <v>0</v>
      </c>
      <c r="I175" s="411">
        <f t="shared" si="581"/>
        <v>164861750</v>
      </c>
      <c r="J175" s="445">
        <f t="shared" ref="J175:K175" si="594">J177+J181+J186+J189+J196+J200+J203+J207+J209+J211+J218+J222+J226+J229+J232+J234+J240+J242</f>
        <v>0</v>
      </c>
      <c r="K175" s="445">
        <f t="shared" si="594"/>
        <v>0</v>
      </c>
      <c r="L175" s="411">
        <f t="shared" si="454"/>
        <v>164861750</v>
      </c>
      <c r="M175" s="445">
        <f t="shared" ref="M175:N175" si="595">M177+M181+M186+M189+M196+M200+M203+M207+M209+M211+M218+M222+M226+M229+M232+M234+M240+M242</f>
        <v>0</v>
      </c>
      <c r="N175" s="445">
        <f t="shared" si="595"/>
        <v>0</v>
      </c>
      <c r="O175" s="411">
        <f t="shared" si="455"/>
        <v>164861750</v>
      </c>
      <c r="P175" s="445">
        <f t="shared" ref="P175:Q175" si="596">P177+P181+P186+P189+P196+P200+P203+P207+P209+P211+P218+P222+P226+P229+P232+P234+P240+P242</f>
        <v>0</v>
      </c>
      <c r="Q175" s="445">
        <f t="shared" si="596"/>
        <v>0</v>
      </c>
      <c r="R175" s="411">
        <f t="shared" si="524"/>
        <v>164861750</v>
      </c>
      <c r="S175" s="445">
        <f>S177+S181+S186+S189+S196+S200+S203+S207+S209+S211+S218+S222+S226+S229+S232+S234+S240+S242</f>
        <v>166118663</v>
      </c>
      <c r="T175" s="445">
        <f t="shared" ref="T175:V175" si="597">T177+T181+T186+T189+T196+T200+T203+T207+T209+T211+T218+T222+T226+T229+T232+T234+T240+T242</f>
        <v>0</v>
      </c>
      <c r="U175" s="445">
        <f t="shared" si="597"/>
        <v>0</v>
      </c>
      <c r="V175" s="445">
        <f t="shared" si="597"/>
        <v>166118663</v>
      </c>
      <c r="W175" s="445">
        <f t="shared" ref="W175:X175" si="598">W177+W181+W186+W189+W196+W200+W203+W207+W209+W211+W218+W222+W226+W229+W232+W234+W240+W242</f>
        <v>0</v>
      </c>
      <c r="X175" s="445">
        <f t="shared" si="598"/>
        <v>0</v>
      </c>
      <c r="Y175" s="411">
        <f t="shared" si="460"/>
        <v>166118663</v>
      </c>
      <c r="Z175" s="445">
        <f t="shared" ref="Z175:AA175" si="599">Z177+Z181+Z186+Z189+Z196+Z200+Z203+Z207+Z209+Z211+Z218+Z222+Z226+Z229+Z232+Z234+Z240+Z242</f>
        <v>0</v>
      </c>
      <c r="AA175" s="445">
        <f t="shared" si="599"/>
        <v>0</v>
      </c>
      <c r="AB175" s="411">
        <f t="shared" si="461"/>
        <v>166118663</v>
      </c>
      <c r="AC175" s="445">
        <f t="shared" ref="AC175:AD175" si="600">AC177+AC181+AC186+AC189+AC196+AC200+AC203+AC207+AC209+AC211+AC218+AC222+AC226+AC229+AC232+AC234+AC240+AC242</f>
        <v>0</v>
      </c>
      <c r="AD175" s="445">
        <f t="shared" si="600"/>
        <v>0</v>
      </c>
      <c r="AE175" s="411">
        <f t="shared" si="573"/>
        <v>166118663</v>
      </c>
      <c r="AF175" s="445">
        <f t="shared" ref="AF175:AG175" si="601">AF177+AF181+AF186+AF189+AF196+AF200+AF203+AF207+AF209+AF211+AF218+AF222+AF226+AF229+AF232+AF234+AF240+AF242</f>
        <v>0</v>
      </c>
      <c r="AG175" s="445">
        <f t="shared" si="601"/>
        <v>0</v>
      </c>
      <c r="AH175" s="411">
        <f t="shared" si="575"/>
        <v>166118663</v>
      </c>
    </row>
    <row r="176" spans="1:34" s="394" customFormat="1" ht="24" customHeight="1" x14ac:dyDescent="0.2">
      <c r="A176" s="427"/>
      <c r="B176" s="414" t="s">
        <v>717</v>
      </c>
      <c r="C176" s="445">
        <f t="shared" ref="C176:S176" si="602">C175</f>
        <v>173561750</v>
      </c>
      <c r="D176" s="445">
        <f t="shared" ref="D176:E176" si="603">D175</f>
        <v>0</v>
      </c>
      <c r="E176" s="445">
        <f t="shared" si="603"/>
        <v>0</v>
      </c>
      <c r="F176" s="411">
        <f t="shared" si="462"/>
        <v>173561750</v>
      </c>
      <c r="G176" s="483">
        <f t="shared" ref="G176:H176" si="604">G175</f>
        <v>-8700000</v>
      </c>
      <c r="H176" s="445">
        <f t="shared" si="604"/>
        <v>0</v>
      </c>
      <c r="I176" s="411">
        <f t="shared" si="581"/>
        <v>164861750</v>
      </c>
      <c r="J176" s="445">
        <f t="shared" ref="J176:K176" si="605">J175</f>
        <v>0</v>
      </c>
      <c r="K176" s="445">
        <f t="shared" si="605"/>
        <v>0</v>
      </c>
      <c r="L176" s="411">
        <f t="shared" si="454"/>
        <v>164861750</v>
      </c>
      <c r="M176" s="445">
        <f t="shared" ref="M176:N176" si="606">M175</f>
        <v>0</v>
      </c>
      <c r="N176" s="445">
        <f t="shared" si="606"/>
        <v>0</v>
      </c>
      <c r="O176" s="411">
        <f t="shared" si="455"/>
        <v>164861750</v>
      </c>
      <c r="P176" s="445">
        <f t="shared" ref="P176:Q176" si="607">P175</f>
        <v>0</v>
      </c>
      <c r="Q176" s="445">
        <f t="shared" si="607"/>
        <v>0</v>
      </c>
      <c r="R176" s="411">
        <f t="shared" si="524"/>
        <v>164861750</v>
      </c>
      <c r="S176" s="445">
        <f t="shared" si="602"/>
        <v>166118663</v>
      </c>
      <c r="T176" s="445">
        <f t="shared" ref="T176:V176" si="608">T175</f>
        <v>0</v>
      </c>
      <c r="U176" s="445">
        <f t="shared" si="608"/>
        <v>0</v>
      </c>
      <c r="V176" s="445">
        <f t="shared" si="608"/>
        <v>166118663</v>
      </c>
      <c r="W176" s="445">
        <f t="shared" ref="W176:X176" si="609">W175</f>
        <v>0</v>
      </c>
      <c r="X176" s="445">
        <f t="shared" si="609"/>
        <v>0</v>
      </c>
      <c r="Y176" s="411">
        <f t="shared" si="460"/>
        <v>166118663</v>
      </c>
      <c r="Z176" s="445">
        <f t="shared" ref="Z176:AA176" si="610">Z175</f>
        <v>0</v>
      </c>
      <c r="AA176" s="445">
        <f t="shared" si="610"/>
        <v>0</v>
      </c>
      <c r="AB176" s="411">
        <f t="shared" si="461"/>
        <v>166118663</v>
      </c>
      <c r="AC176" s="445">
        <f t="shared" ref="AC176:AD176" si="611">AC175</f>
        <v>0</v>
      </c>
      <c r="AD176" s="445">
        <f t="shared" si="611"/>
        <v>0</v>
      </c>
      <c r="AE176" s="411">
        <f t="shared" si="573"/>
        <v>166118663</v>
      </c>
      <c r="AF176" s="445">
        <f t="shared" ref="AF176:AG176" si="612">AF175</f>
        <v>0</v>
      </c>
      <c r="AG176" s="445">
        <f t="shared" si="612"/>
        <v>0</v>
      </c>
      <c r="AH176" s="411">
        <f t="shared" si="575"/>
        <v>166118663</v>
      </c>
    </row>
    <row r="177" spans="1:34" s="393" customFormat="1" ht="24" customHeight="1" x14ac:dyDescent="0.2">
      <c r="A177" s="426"/>
      <c r="B177" s="415" t="s">
        <v>679</v>
      </c>
      <c r="C177" s="438">
        <f t="shared" ref="C177:S177" si="613">C178+C179+C180</f>
        <v>16640000</v>
      </c>
      <c r="D177" s="438">
        <f t="shared" ref="D177:E177" si="614">D178+D179+D180</f>
        <v>0</v>
      </c>
      <c r="E177" s="438">
        <f t="shared" si="614"/>
        <v>0</v>
      </c>
      <c r="F177" s="282">
        <f t="shared" si="462"/>
        <v>16640000</v>
      </c>
      <c r="G177" s="438">
        <f t="shared" ref="G177:H177" si="615">G178+G179+G180</f>
        <v>0</v>
      </c>
      <c r="H177" s="438">
        <f t="shared" si="615"/>
        <v>0</v>
      </c>
      <c r="I177" s="282">
        <f t="shared" si="581"/>
        <v>16640000</v>
      </c>
      <c r="J177" s="438">
        <f t="shared" ref="J177:K177" si="616">J178+J179+J180</f>
        <v>0</v>
      </c>
      <c r="K177" s="438">
        <f t="shared" si="616"/>
        <v>0</v>
      </c>
      <c r="L177" s="282">
        <f t="shared" si="454"/>
        <v>16640000</v>
      </c>
      <c r="M177" s="438">
        <f t="shared" ref="M177:N177" si="617">M178+M179+M180</f>
        <v>0</v>
      </c>
      <c r="N177" s="438">
        <f t="shared" si="617"/>
        <v>0</v>
      </c>
      <c r="O177" s="282">
        <f t="shared" si="455"/>
        <v>16640000</v>
      </c>
      <c r="P177" s="438">
        <f t="shared" ref="P177:Q177" si="618">P178+P179+P180</f>
        <v>0</v>
      </c>
      <c r="Q177" s="438">
        <f t="shared" si="618"/>
        <v>0</v>
      </c>
      <c r="R177" s="507">
        <f t="shared" si="524"/>
        <v>16640000</v>
      </c>
      <c r="S177" s="438">
        <f t="shared" si="613"/>
        <v>11920000</v>
      </c>
      <c r="T177" s="438">
        <f t="shared" ref="T177:V177" si="619">T178+T179+T180</f>
        <v>0</v>
      </c>
      <c r="U177" s="438">
        <f t="shared" si="619"/>
        <v>0</v>
      </c>
      <c r="V177" s="438">
        <f t="shared" si="619"/>
        <v>11920000</v>
      </c>
      <c r="W177" s="438">
        <f t="shared" ref="W177:X177" si="620">W178+W179+W180</f>
        <v>0</v>
      </c>
      <c r="X177" s="438">
        <f t="shared" si="620"/>
        <v>0</v>
      </c>
      <c r="Y177" s="507">
        <f t="shared" si="460"/>
        <v>11920000</v>
      </c>
      <c r="Z177" s="438">
        <f t="shared" ref="Z177:AA177" si="621">Z178+Z179+Z180</f>
        <v>0</v>
      </c>
      <c r="AA177" s="438">
        <f t="shared" si="621"/>
        <v>0</v>
      </c>
      <c r="AB177" s="507">
        <f t="shared" si="461"/>
        <v>11920000</v>
      </c>
      <c r="AC177" s="438">
        <f t="shared" ref="AC177:AD177" si="622">AC178+AC179+AC180</f>
        <v>0</v>
      </c>
      <c r="AD177" s="438">
        <f t="shared" si="622"/>
        <v>0</v>
      </c>
      <c r="AE177" s="507">
        <f t="shared" si="573"/>
        <v>11920000</v>
      </c>
      <c r="AF177" s="438">
        <f t="shared" ref="AF177:AG177" si="623">AF178+AF179+AF180</f>
        <v>0</v>
      </c>
      <c r="AG177" s="438">
        <f t="shared" si="623"/>
        <v>0</v>
      </c>
      <c r="AH177" s="507">
        <f t="shared" si="575"/>
        <v>11920000</v>
      </c>
    </row>
    <row r="178" spans="1:34" s="389" customFormat="1" ht="42.75" customHeight="1" x14ac:dyDescent="0.2">
      <c r="A178" s="396"/>
      <c r="B178" s="240" t="s">
        <v>864</v>
      </c>
      <c r="C178" s="281">
        <v>14400000</v>
      </c>
      <c r="D178" s="281"/>
      <c r="E178" s="281"/>
      <c r="F178" s="281">
        <f t="shared" si="462"/>
        <v>14400000</v>
      </c>
      <c r="G178" s="281"/>
      <c r="H178" s="281"/>
      <c r="I178" s="281">
        <f t="shared" si="581"/>
        <v>14400000</v>
      </c>
      <c r="J178" s="281"/>
      <c r="K178" s="281"/>
      <c r="L178" s="281">
        <f t="shared" si="454"/>
        <v>14400000</v>
      </c>
      <c r="M178" s="281"/>
      <c r="N178" s="281"/>
      <c r="O178" s="281">
        <f t="shared" si="455"/>
        <v>14400000</v>
      </c>
      <c r="P178" s="506"/>
      <c r="Q178" s="506"/>
      <c r="R178" s="506">
        <f t="shared" si="524"/>
        <v>14400000</v>
      </c>
      <c r="S178" s="506">
        <v>11520000</v>
      </c>
      <c r="T178" s="506"/>
      <c r="U178" s="506"/>
      <c r="V178" s="506">
        <v>11520000</v>
      </c>
      <c r="W178" s="506"/>
      <c r="X178" s="506"/>
      <c r="Y178" s="506">
        <f t="shared" si="460"/>
        <v>11520000</v>
      </c>
      <c r="Z178" s="506"/>
      <c r="AA178" s="506"/>
      <c r="AB178" s="506">
        <f t="shared" si="461"/>
        <v>11520000</v>
      </c>
      <c r="AC178" s="506"/>
      <c r="AD178" s="506"/>
      <c r="AE178" s="506">
        <f t="shared" si="573"/>
        <v>11520000</v>
      </c>
      <c r="AF178" s="506"/>
      <c r="AG178" s="506"/>
      <c r="AH178" s="506">
        <f t="shared" si="575"/>
        <v>11520000</v>
      </c>
    </row>
    <row r="179" spans="1:34" s="389" customFormat="1" ht="42.75" hidden="1" customHeight="1" x14ac:dyDescent="0.2">
      <c r="A179" s="396"/>
      <c r="B179" s="240" t="s">
        <v>935</v>
      </c>
      <c r="C179" s="281">
        <v>0</v>
      </c>
      <c r="D179" s="281"/>
      <c r="E179" s="281"/>
      <c r="F179" s="281">
        <f t="shared" ref="F179" si="624">C179+D179+E179</f>
        <v>0</v>
      </c>
      <c r="G179" s="281"/>
      <c r="H179" s="281"/>
      <c r="I179" s="281">
        <f t="shared" ref="I179" si="625">E179+F179+G179</f>
        <v>0</v>
      </c>
      <c r="J179" s="281"/>
      <c r="K179" s="281"/>
      <c r="L179" s="281">
        <f t="shared" si="454"/>
        <v>0</v>
      </c>
      <c r="M179" s="281"/>
      <c r="N179" s="281"/>
      <c r="O179" s="281">
        <f t="shared" si="455"/>
        <v>0</v>
      </c>
      <c r="P179" s="506"/>
      <c r="Q179" s="506"/>
      <c r="R179" s="506">
        <f t="shared" si="524"/>
        <v>0</v>
      </c>
      <c r="S179" s="506">
        <v>0</v>
      </c>
      <c r="T179" s="506"/>
      <c r="U179" s="506"/>
      <c r="V179" s="506">
        <v>0</v>
      </c>
      <c r="W179" s="506"/>
      <c r="X179" s="506"/>
      <c r="Y179" s="506">
        <f t="shared" ref="Y179" si="626">V179+W179</f>
        <v>0</v>
      </c>
      <c r="Z179" s="506"/>
      <c r="AA179" s="506"/>
      <c r="AB179" s="506">
        <f t="shared" ref="AB179" si="627">Y179+Z179</f>
        <v>0</v>
      </c>
      <c r="AC179" s="506"/>
      <c r="AD179" s="506"/>
      <c r="AE179" s="506">
        <f t="shared" si="573"/>
        <v>0</v>
      </c>
      <c r="AF179" s="506"/>
      <c r="AG179" s="506"/>
      <c r="AH179" s="506">
        <f t="shared" si="575"/>
        <v>0</v>
      </c>
    </row>
    <row r="180" spans="1:34" s="389" customFormat="1" ht="42" customHeight="1" x14ac:dyDescent="0.2">
      <c r="A180" s="396"/>
      <c r="B180" s="240" t="s">
        <v>759</v>
      </c>
      <c r="C180" s="281">
        <v>2240000</v>
      </c>
      <c r="D180" s="281"/>
      <c r="E180" s="281"/>
      <c r="F180" s="281">
        <f t="shared" si="462"/>
        <v>2240000</v>
      </c>
      <c r="G180" s="281"/>
      <c r="H180" s="281"/>
      <c r="I180" s="281">
        <f t="shared" si="581"/>
        <v>2240000</v>
      </c>
      <c r="J180" s="281"/>
      <c r="K180" s="281"/>
      <c r="L180" s="281">
        <f t="shared" si="454"/>
        <v>2240000</v>
      </c>
      <c r="M180" s="281"/>
      <c r="N180" s="281"/>
      <c r="O180" s="281">
        <f t="shared" si="455"/>
        <v>2240000</v>
      </c>
      <c r="P180" s="506"/>
      <c r="Q180" s="506"/>
      <c r="R180" s="506">
        <f t="shared" si="524"/>
        <v>2240000</v>
      </c>
      <c r="S180" s="506">
        <v>400000</v>
      </c>
      <c r="T180" s="506"/>
      <c r="U180" s="506"/>
      <c r="V180" s="506">
        <v>400000</v>
      </c>
      <c r="W180" s="506"/>
      <c r="X180" s="506"/>
      <c r="Y180" s="506">
        <f t="shared" si="460"/>
        <v>400000</v>
      </c>
      <c r="Z180" s="506"/>
      <c r="AA180" s="506"/>
      <c r="AB180" s="506">
        <f t="shared" si="461"/>
        <v>400000</v>
      </c>
      <c r="AC180" s="506"/>
      <c r="AD180" s="506"/>
      <c r="AE180" s="506">
        <f t="shared" si="573"/>
        <v>400000</v>
      </c>
      <c r="AF180" s="506"/>
      <c r="AG180" s="506"/>
      <c r="AH180" s="506">
        <f t="shared" si="575"/>
        <v>400000</v>
      </c>
    </row>
    <row r="181" spans="1:34" s="393" customFormat="1" ht="24.75" customHeight="1" x14ac:dyDescent="0.2">
      <c r="A181" s="426"/>
      <c r="B181" s="416" t="s">
        <v>451</v>
      </c>
      <c r="C181" s="438">
        <f t="shared" ref="C181:S181" si="628">C182+C183+C184+C185</f>
        <v>18800000</v>
      </c>
      <c r="D181" s="438">
        <f t="shared" ref="D181:E181" si="629">D182+D183+D184+D185</f>
        <v>0</v>
      </c>
      <c r="E181" s="438">
        <f t="shared" si="629"/>
        <v>0</v>
      </c>
      <c r="F181" s="282">
        <f t="shared" si="462"/>
        <v>18800000</v>
      </c>
      <c r="G181" s="438">
        <f t="shared" ref="G181:H181" si="630">G182+G183+G184+G185</f>
        <v>0</v>
      </c>
      <c r="H181" s="438">
        <f t="shared" si="630"/>
        <v>0</v>
      </c>
      <c r="I181" s="282">
        <f t="shared" si="581"/>
        <v>18800000</v>
      </c>
      <c r="J181" s="438">
        <f t="shared" ref="J181:K181" si="631">J182+J183+J184+J185</f>
        <v>0</v>
      </c>
      <c r="K181" s="438">
        <f t="shared" si="631"/>
        <v>0</v>
      </c>
      <c r="L181" s="282">
        <f t="shared" si="454"/>
        <v>18800000</v>
      </c>
      <c r="M181" s="438">
        <f t="shared" ref="M181:N181" si="632">M182+M183+M184+M185</f>
        <v>0</v>
      </c>
      <c r="N181" s="438">
        <f t="shared" si="632"/>
        <v>0</v>
      </c>
      <c r="O181" s="282">
        <f t="shared" si="455"/>
        <v>18800000</v>
      </c>
      <c r="P181" s="438">
        <f t="shared" ref="P181:Q181" si="633">P182+P183+P184+P185</f>
        <v>0</v>
      </c>
      <c r="Q181" s="438">
        <f t="shared" si="633"/>
        <v>0</v>
      </c>
      <c r="R181" s="507">
        <f t="shared" si="524"/>
        <v>18800000</v>
      </c>
      <c r="S181" s="438">
        <f t="shared" si="628"/>
        <v>47513663</v>
      </c>
      <c r="T181" s="438">
        <f t="shared" ref="T181:V181" si="634">T182+T183+T184+T185</f>
        <v>0</v>
      </c>
      <c r="U181" s="438">
        <f t="shared" si="634"/>
        <v>0</v>
      </c>
      <c r="V181" s="438">
        <f t="shared" si="634"/>
        <v>47513663</v>
      </c>
      <c r="W181" s="438">
        <f t="shared" ref="W181:X181" si="635">W182+W183+W184+W185</f>
        <v>0</v>
      </c>
      <c r="X181" s="438">
        <f t="shared" si="635"/>
        <v>0</v>
      </c>
      <c r="Y181" s="507">
        <f t="shared" si="460"/>
        <v>47513663</v>
      </c>
      <c r="Z181" s="438">
        <f t="shared" ref="Z181:AA181" si="636">Z182+Z183+Z184+Z185</f>
        <v>0</v>
      </c>
      <c r="AA181" s="438">
        <f t="shared" si="636"/>
        <v>0</v>
      </c>
      <c r="AB181" s="507">
        <f t="shared" si="461"/>
        <v>47513663</v>
      </c>
      <c r="AC181" s="438">
        <f t="shared" ref="AC181:AD181" si="637">AC182+AC183+AC184+AC185</f>
        <v>0</v>
      </c>
      <c r="AD181" s="438">
        <f t="shared" si="637"/>
        <v>0</v>
      </c>
      <c r="AE181" s="507">
        <f t="shared" si="573"/>
        <v>47513663</v>
      </c>
      <c r="AF181" s="438">
        <f t="shared" ref="AF181:AG181" si="638">AF182+AF183+AF184+AF185</f>
        <v>0</v>
      </c>
      <c r="AG181" s="438">
        <f t="shared" si="638"/>
        <v>0</v>
      </c>
      <c r="AH181" s="507">
        <f t="shared" si="575"/>
        <v>47513663</v>
      </c>
    </row>
    <row r="182" spans="1:34" s="389" customFormat="1" ht="61.5" customHeight="1" x14ac:dyDescent="0.2">
      <c r="A182" s="396"/>
      <c r="B182" s="240" t="s">
        <v>918</v>
      </c>
      <c r="C182" s="281">
        <v>14800000</v>
      </c>
      <c r="D182" s="281"/>
      <c r="E182" s="281"/>
      <c r="F182" s="281">
        <f t="shared" si="462"/>
        <v>14800000</v>
      </c>
      <c r="G182" s="281"/>
      <c r="H182" s="281"/>
      <c r="I182" s="281">
        <f t="shared" si="581"/>
        <v>14800000</v>
      </c>
      <c r="J182" s="281"/>
      <c r="K182" s="281"/>
      <c r="L182" s="281">
        <f t="shared" si="454"/>
        <v>14800000</v>
      </c>
      <c r="M182" s="281"/>
      <c r="N182" s="281"/>
      <c r="O182" s="281">
        <f t="shared" si="455"/>
        <v>14800000</v>
      </c>
      <c r="P182" s="506"/>
      <c r="Q182" s="506"/>
      <c r="R182" s="506">
        <f t="shared" si="524"/>
        <v>14800000</v>
      </c>
      <c r="S182" s="506">
        <v>8000000</v>
      </c>
      <c r="T182" s="506"/>
      <c r="U182" s="506"/>
      <c r="V182" s="506">
        <v>8000000</v>
      </c>
      <c r="W182" s="506"/>
      <c r="X182" s="506"/>
      <c r="Y182" s="506">
        <f t="shared" si="460"/>
        <v>8000000</v>
      </c>
      <c r="Z182" s="506"/>
      <c r="AA182" s="506"/>
      <c r="AB182" s="506">
        <f t="shared" si="461"/>
        <v>8000000</v>
      </c>
      <c r="AC182" s="506"/>
      <c r="AD182" s="506"/>
      <c r="AE182" s="506">
        <f t="shared" si="573"/>
        <v>8000000</v>
      </c>
      <c r="AF182" s="506"/>
      <c r="AG182" s="506"/>
      <c r="AH182" s="506">
        <f t="shared" si="575"/>
        <v>8000000</v>
      </c>
    </row>
    <row r="183" spans="1:34" s="389" customFormat="1" ht="43.5" customHeight="1" x14ac:dyDescent="0.2">
      <c r="A183" s="396"/>
      <c r="B183" s="240" t="s">
        <v>891</v>
      </c>
      <c r="C183" s="281">
        <v>0</v>
      </c>
      <c r="D183" s="281"/>
      <c r="E183" s="281"/>
      <c r="F183" s="281">
        <f t="shared" si="462"/>
        <v>0</v>
      </c>
      <c r="G183" s="281"/>
      <c r="H183" s="281"/>
      <c r="I183" s="281">
        <f t="shared" si="581"/>
        <v>0</v>
      </c>
      <c r="J183" s="281"/>
      <c r="K183" s="281"/>
      <c r="L183" s="281">
        <f t="shared" si="454"/>
        <v>0</v>
      </c>
      <c r="M183" s="281"/>
      <c r="N183" s="281"/>
      <c r="O183" s="281">
        <f t="shared" si="455"/>
        <v>0</v>
      </c>
      <c r="P183" s="506"/>
      <c r="Q183" s="506"/>
      <c r="R183" s="506">
        <f t="shared" si="524"/>
        <v>0</v>
      </c>
      <c r="S183" s="506">
        <v>20000000</v>
      </c>
      <c r="T183" s="506"/>
      <c r="U183" s="506"/>
      <c r="V183" s="506">
        <v>20000000</v>
      </c>
      <c r="W183" s="506"/>
      <c r="X183" s="506"/>
      <c r="Y183" s="506">
        <f t="shared" si="460"/>
        <v>20000000</v>
      </c>
      <c r="Z183" s="506"/>
      <c r="AA183" s="506"/>
      <c r="AB183" s="506">
        <f t="shared" si="461"/>
        <v>20000000</v>
      </c>
      <c r="AC183" s="506"/>
      <c r="AD183" s="506"/>
      <c r="AE183" s="506">
        <f t="shared" si="573"/>
        <v>20000000</v>
      </c>
      <c r="AF183" s="506"/>
      <c r="AG183" s="506"/>
      <c r="AH183" s="506">
        <f t="shared" si="575"/>
        <v>20000000</v>
      </c>
    </row>
    <row r="184" spans="1:34" s="389" customFormat="1" ht="82.5" customHeight="1" x14ac:dyDescent="0.2">
      <c r="A184" s="396"/>
      <c r="B184" s="240" t="s">
        <v>861</v>
      </c>
      <c r="C184" s="281">
        <v>4000000</v>
      </c>
      <c r="D184" s="281"/>
      <c r="E184" s="281"/>
      <c r="F184" s="281">
        <f t="shared" si="462"/>
        <v>4000000</v>
      </c>
      <c r="G184" s="281"/>
      <c r="H184" s="281"/>
      <c r="I184" s="281">
        <f t="shared" si="581"/>
        <v>4000000</v>
      </c>
      <c r="J184" s="281"/>
      <c r="K184" s="281"/>
      <c r="L184" s="281">
        <f t="shared" si="454"/>
        <v>4000000</v>
      </c>
      <c r="M184" s="281"/>
      <c r="N184" s="281"/>
      <c r="O184" s="281">
        <f t="shared" si="455"/>
        <v>4000000</v>
      </c>
      <c r="P184" s="506"/>
      <c r="Q184" s="506"/>
      <c r="R184" s="506">
        <f t="shared" si="524"/>
        <v>4000000</v>
      </c>
      <c r="S184" s="506">
        <v>9395000</v>
      </c>
      <c r="T184" s="506"/>
      <c r="U184" s="506"/>
      <c r="V184" s="506">
        <v>9395000</v>
      </c>
      <c r="W184" s="506"/>
      <c r="X184" s="506"/>
      <c r="Y184" s="506">
        <f t="shared" si="460"/>
        <v>9395000</v>
      </c>
      <c r="Z184" s="506"/>
      <c r="AA184" s="506"/>
      <c r="AB184" s="506">
        <f t="shared" si="461"/>
        <v>9395000</v>
      </c>
      <c r="AC184" s="506"/>
      <c r="AD184" s="506"/>
      <c r="AE184" s="506">
        <f t="shared" si="573"/>
        <v>9395000</v>
      </c>
      <c r="AF184" s="506"/>
      <c r="AG184" s="506"/>
      <c r="AH184" s="506">
        <f t="shared" si="575"/>
        <v>9395000</v>
      </c>
    </row>
    <row r="185" spans="1:34" s="389" customFormat="1" ht="42.75" customHeight="1" x14ac:dyDescent="0.2">
      <c r="A185" s="396"/>
      <c r="B185" s="417" t="s">
        <v>794</v>
      </c>
      <c r="C185" s="281">
        <v>0</v>
      </c>
      <c r="D185" s="281"/>
      <c r="E185" s="281"/>
      <c r="F185" s="281">
        <f t="shared" si="462"/>
        <v>0</v>
      </c>
      <c r="G185" s="281"/>
      <c r="H185" s="281"/>
      <c r="I185" s="281">
        <f t="shared" si="581"/>
        <v>0</v>
      </c>
      <c r="J185" s="281"/>
      <c r="K185" s="281"/>
      <c r="L185" s="281">
        <f t="shared" si="454"/>
        <v>0</v>
      </c>
      <c r="M185" s="281"/>
      <c r="N185" s="281"/>
      <c r="O185" s="281">
        <f t="shared" si="455"/>
        <v>0</v>
      </c>
      <c r="P185" s="506"/>
      <c r="Q185" s="506"/>
      <c r="R185" s="506">
        <f t="shared" si="524"/>
        <v>0</v>
      </c>
      <c r="S185" s="506">
        <v>10118663</v>
      </c>
      <c r="T185" s="506"/>
      <c r="U185" s="506"/>
      <c r="V185" s="506">
        <v>10118663</v>
      </c>
      <c r="W185" s="506"/>
      <c r="X185" s="506"/>
      <c r="Y185" s="506">
        <f t="shared" si="460"/>
        <v>10118663</v>
      </c>
      <c r="Z185" s="506"/>
      <c r="AA185" s="506"/>
      <c r="AB185" s="506">
        <f t="shared" si="461"/>
        <v>10118663</v>
      </c>
      <c r="AC185" s="506"/>
      <c r="AD185" s="506"/>
      <c r="AE185" s="506">
        <f t="shared" si="573"/>
        <v>10118663</v>
      </c>
      <c r="AF185" s="506"/>
      <c r="AG185" s="506"/>
      <c r="AH185" s="506">
        <f t="shared" si="575"/>
        <v>10118663</v>
      </c>
    </row>
    <row r="186" spans="1:34" s="393" customFormat="1" ht="23.25" customHeight="1" x14ac:dyDescent="0.2">
      <c r="A186" s="426"/>
      <c r="B186" s="416" t="s">
        <v>670</v>
      </c>
      <c r="C186" s="438">
        <f t="shared" ref="C186:S186" si="639">C187+C188</f>
        <v>12110000</v>
      </c>
      <c r="D186" s="438">
        <f t="shared" ref="D186:E186" si="640">D187+D188</f>
        <v>0</v>
      </c>
      <c r="E186" s="438">
        <f t="shared" si="640"/>
        <v>0</v>
      </c>
      <c r="F186" s="282">
        <f t="shared" si="462"/>
        <v>12110000</v>
      </c>
      <c r="G186" s="438">
        <f t="shared" ref="G186:H186" si="641">G187+G188</f>
        <v>0</v>
      </c>
      <c r="H186" s="438">
        <f t="shared" si="641"/>
        <v>0</v>
      </c>
      <c r="I186" s="282">
        <f t="shared" si="581"/>
        <v>12110000</v>
      </c>
      <c r="J186" s="438">
        <f t="shared" ref="J186:K186" si="642">J187+J188</f>
        <v>0</v>
      </c>
      <c r="K186" s="438">
        <f t="shared" si="642"/>
        <v>0</v>
      </c>
      <c r="L186" s="282">
        <f t="shared" si="454"/>
        <v>12110000</v>
      </c>
      <c r="M186" s="438">
        <f t="shared" ref="M186:N186" si="643">M187+M188</f>
        <v>0</v>
      </c>
      <c r="N186" s="438">
        <f t="shared" si="643"/>
        <v>0</v>
      </c>
      <c r="O186" s="282">
        <f t="shared" si="455"/>
        <v>12110000</v>
      </c>
      <c r="P186" s="438">
        <f t="shared" ref="P186:Q186" si="644">P187+P188</f>
        <v>0</v>
      </c>
      <c r="Q186" s="438">
        <f t="shared" si="644"/>
        <v>0</v>
      </c>
      <c r="R186" s="507">
        <f t="shared" si="524"/>
        <v>12110000</v>
      </c>
      <c r="S186" s="438">
        <f t="shared" si="639"/>
        <v>5965000</v>
      </c>
      <c r="T186" s="438">
        <f t="shared" ref="T186:V186" si="645">T187+T188</f>
        <v>0</v>
      </c>
      <c r="U186" s="438">
        <f t="shared" si="645"/>
        <v>0</v>
      </c>
      <c r="V186" s="438">
        <f t="shared" si="645"/>
        <v>5965000</v>
      </c>
      <c r="W186" s="438">
        <f t="shared" ref="W186:X186" si="646">W187+W188</f>
        <v>0</v>
      </c>
      <c r="X186" s="438">
        <f t="shared" si="646"/>
        <v>0</v>
      </c>
      <c r="Y186" s="507">
        <f t="shared" si="460"/>
        <v>5965000</v>
      </c>
      <c r="Z186" s="438">
        <f t="shared" ref="Z186:AA186" si="647">Z187+Z188</f>
        <v>0</v>
      </c>
      <c r="AA186" s="438">
        <f t="shared" si="647"/>
        <v>0</v>
      </c>
      <c r="AB186" s="507">
        <f t="shared" si="461"/>
        <v>5965000</v>
      </c>
      <c r="AC186" s="438">
        <f t="shared" ref="AC186:AD186" si="648">AC187+AC188</f>
        <v>0</v>
      </c>
      <c r="AD186" s="438">
        <f t="shared" si="648"/>
        <v>0</v>
      </c>
      <c r="AE186" s="507">
        <f t="shared" si="573"/>
        <v>5965000</v>
      </c>
      <c r="AF186" s="438">
        <f t="shared" ref="AF186:AG186" si="649">AF187+AF188</f>
        <v>0</v>
      </c>
      <c r="AG186" s="438">
        <f t="shared" si="649"/>
        <v>0</v>
      </c>
      <c r="AH186" s="507">
        <f t="shared" si="575"/>
        <v>5965000</v>
      </c>
    </row>
    <row r="187" spans="1:34" s="389" customFormat="1" ht="32.25" customHeight="1" x14ac:dyDescent="0.2">
      <c r="A187" s="396"/>
      <c r="B187" s="417" t="s">
        <v>784</v>
      </c>
      <c r="C187" s="281">
        <v>2000000</v>
      </c>
      <c r="D187" s="281"/>
      <c r="E187" s="281"/>
      <c r="F187" s="281">
        <f t="shared" si="462"/>
        <v>2000000</v>
      </c>
      <c r="G187" s="281"/>
      <c r="H187" s="281"/>
      <c r="I187" s="281">
        <f t="shared" si="581"/>
        <v>2000000</v>
      </c>
      <c r="J187" s="281"/>
      <c r="K187" s="281"/>
      <c r="L187" s="281">
        <f t="shared" si="454"/>
        <v>2000000</v>
      </c>
      <c r="M187" s="281"/>
      <c r="N187" s="281"/>
      <c r="O187" s="281">
        <f t="shared" si="455"/>
        <v>2000000</v>
      </c>
      <c r="P187" s="506"/>
      <c r="Q187" s="506"/>
      <c r="R187" s="506">
        <f t="shared" si="524"/>
        <v>2000000</v>
      </c>
      <c r="S187" s="506">
        <v>0</v>
      </c>
      <c r="T187" s="506"/>
      <c r="U187" s="506"/>
      <c r="V187" s="506">
        <v>0</v>
      </c>
      <c r="W187" s="506"/>
      <c r="X187" s="506"/>
      <c r="Y187" s="506">
        <f t="shared" si="460"/>
        <v>0</v>
      </c>
      <c r="Z187" s="506"/>
      <c r="AA187" s="506"/>
      <c r="AB187" s="506">
        <f t="shared" si="461"/>
        <v>0</v>
      </c>
      <c r="AC187" s="506"/>
      <c r="AD187" s="506"/>
      <c r="AE187" s="506">
        <f t="shared" si="573"/>
        <v>0</v>
      </c>
      <c r="AF187" s="506"/>
      <c r="AG187" s="506"/>
      <c r="AH187" s="506">
        <f t="shared" si="575"/>
        <v>0</v>
      </c>
    </row>
    <row r="188" spans="1:34" s="389" customFormat="1" ht="42" customHeight="1" x14ac:dyDescent="0.2">
      <c r="A188" s="396"/>
      <c r="B188" s="417" t="s">
        <v>892</v>
      </c>
      <c r="C188" s="281">
        <v>10110000</v>
      </c>
      <c r="D188" s="281"/>
      <c r="E188" s="281"/>
      <c r="F188" s="281">
        <f t="shared" si="462"/>
        <v>10110000</v>
      </c>
      <c r="G188" s="281"/>
      <c r="H188" s="281"/>
      <c r="I188" s="281">
        <f t="shared" si="581"/>
        <v>10110000</v>
      </c>
      <c r="J188" s="281"/>
      <c r="K188" s="281"/>
      <c r="L188" s="281">
        <f t="shared" si="454"/>
        <v>10110000</v>
      </c>
      <c r="M188" s="281"/>
      <c r="N188" s="281"/>
      <c r="O188" s="281">
        <f t="shared" si="455"/>
        <v>10110000</v>
      </c>
      <c r="P188" s="506"/>
      <c r="Q188" s="506"/>
      <c r="R188" s="506">
        <f t="shared" si="524"/>
        <v>10110000</v>
      </c>
      <c r="S188" s="506">
        <v>5965000</v>
      </c>
      <c r="T188" s="506"/>
      <c r="U188" s="506"/>
      <c r="V188" s="506">
        <v>5965000</v>
      </c>
      <c r="W188" s="506"/>
      <c r="X188" s="506"/>
      <c r="Y188" s="506">
        <f t="shared" si="460"/>
        <v>5965000</v>
      </c>
      <c r="Z188" s="506"/>
      <c r="AA188" s="506"/>
      <c r="AB188" s="506">
        <f t="shared" si="461"/>
        <v>5965000</v>
      </c>
      <c r="AC188" s="506"/>
      <c r="AD188" s="506"/>
      <c r="AE188" s="506">
        <f t="shared" si="573"/>
        <v>5965000</v>
      </c>
      <c r="AF188" s="506"/>
      <c r="AG188" s="506"/>
      <c r="AH188" s="506">
        <f t="shared" si="575"/>
        <v>5965000</v>
      </c>
    </row>
    <row r="189" spans="1:34" s="393" customFormat="1" ht="23.25" customHeight="1" x14ac:dyDescent="0.2">
      <c r="A189" s="426"/>
      <c r="B189" s="415" t="s">
        <v>459</v>
      </c>
      <c r="C189" s="438">
        <f t="shared" ref="C189:S189" si="650">C190+C191+C192+C193+C194+C195</f>
        <v>12900000</v>
      </c>
      <c r="D189" s="438">
        <f t="shared" ref="D189:E189" si="651">D190+D191+D192+D193+D194+D195</f>
        <v>0</v>
      </c>
      <c r="E189" s="438">
        <f t="shared" si="651"/>
        <v>0</v>
      </c>
      <c r="F189" s="282">
        <f t="shared" si="462"/>
        <v>12900000</v>
      </c>
      <c r="G189" s="438">
        <f t="shared" ref="G189:H189" si="652">G190+G191+G192+G193+G194+G195</f>
        <v>0</v>
      </c>
      <c r="H189" s="438">
        <f t="shared" si="652"/>
        <v>0</v>
      </c>
      <c r="I189" s="282">
        <f t="shared" si="581"/>
        <v>12900000</v>
      </c>
      <c r="J189" s="438">
        <f t="shared" ref="J189:K189" si="653">J190+J191+J192+J193+J194+J195</f>
        <v>0</v>
      </c>
      <c r="K189" s="438">
        <f t="shared" si="653"/>
        <v>0</v>
      </c>
      <c r="L189" s="282">
        <f t="shared" si="454"/>
        <v>12900000</v>
      </c>
      <c r="M189" s="438">
        <f t="shared" ref="M189:N189" si="654">M190+M191+M192+M193+M194+M195</f>
        <v>0</v>
      </c>
      <c r="N189" s="438">
        <f t="shared" si="654"/>
        <v>0</v>
      </c>
      <c r="O189" s="282">
        <f t="shared" si="455"/>
        <v>12900000</v>
      </c>
      <c r="P189" s="438">
        <f t="shared" ref="P189:Q189" si="655">P190+P191+P192+P193+P194+P195</f>
        <v>0</v>
      </c>
      <c r="Q189" s="438">
        <f t="shared" si="655"/>
        <v>0</v>
      </c>
      <c r="R189" s="507">
        <f t="shared" si="524"/>
        <v>12900000</v>
      </c>
      <c r="S189" s="438">
        <f t="shared" si="650"/>
        <v>12900000</v>
      </c>
      <c r="T189" s="438">
        <f t="shared" ref="T189:V189" si="656">T190+T191+T192+T193+T194+T195</f>
        <v>0</v>
      </c>
      <c r="U189" s="438">
        <f t="shared" si="656"/>
        <v>0</v>
      </c>
      <c r="V189" s="438">
        <f t="shared" si="656"/>
        <v>12900000</v>
      </c>
      <c r="W189" s="438">
        <f t="shared" ref="W189:X189" si="657">W190+W191+W192+W193+W194+W195</f>
        <v>0</v>
      </c>
      <c r="X189" s="438">
        <f t="shared" si="657"/>
        <v>0</v>
      </c>
      <c r="Y189" s="507">
        <f t="shared" si="460"/>
        <v>12900000</v>
      </c>
      <c r="Z189" s="438">
        <f t="shared" ref="Z189:AA189" si="658">Z190+Z191+Z192+Z193+Z194+Z195</f>
        <v>0</v>
      </c>
      <c r="AA189" s="438">
        <f t="shared" si="658"/>
        <v>0</v>
      </c>
      <c r="AB189" s="507">
        <f t="shared" si="461"/>
        <v>12900000</v>
      </c>
      <c r="AC189" s="438">
        <f t="shared" ref="AC189:AD189" si="659">AC190+AC191+AC192+AC193+AC194+AC195</f>
        <v>0</v>
      </c>
      <c r="AD189" s="438">
        <f t="shared" si="659"/>
        <v>0</v>
      </c>
      <c r="AE189" s="507">
        <f t="shared" si="573"/>
        <v>12900000</v>
      </c>
      <c r="AF189" s="438">
        <f t="shared" ref="AF189:AG189" si="660">AF190+AF191+AF192+AF193+AF194+AF195</f>
        <v>0</v>
      </c>
      <c r="AG189" s="438">
        <f t="shared" si="660"/>
        <v>0</v>
      </c>
      <c r="AH189" s="507">
        <f t="shared" si="575"/>
        <v>12900000</v>
      </c>
    </row>
    <row r="190" spans="1:34" s="389" customFormat="1" ht="40.5" hidden="1" customHeight="1" x14ac:dyDescent="0.2">
      <c r="A190" s="396"/>
      <c r="B190" s="240" t="s">
        <v>829</v>
      </c>
      <c r="C190" s="281">
        <v>0</v>
      </c>
      <c r="D190" s="281"/>
      <c r="E190" s="281"/>
      <c r="F190" s="281">
        <f t="shared" si="462"/>
        <v>0</v>
      </c>
      <c r="G190" s="281"/>
      <c r="H190" s="281"/>
      <c r="I190" s="281">
        <f t="shared" si="581"/>
        <v>0</v>
      </c>
      <c r="J190" s="281"/>
      <c r="K190" s="281"/>
      <c r="L190" s="282">
        <f t="shared" si="454"/>
        <v>0</v>
      </c>
      <c r="M190" s="281"/>
      <c r="N190" s="281"/>
      <c r="O190" s="282">
        <f t="shared" si="455"/>
        <v>0</v>
      </c>
      <c r="P190" s="506"/>
      <c r="Q190" s="506"/>
      <c r="R190" s="507">
        <f t="shared" si="524"/>
        <v>0</v>
      </c>
      <c r="S190" s="506">
        <v>0</v>
      </c>
      <c r="T190" s="506"/>
      <c r="U190" s="506"/>
      <c r="V190" s="506">
        <v>0</v>
      </c>
      <c r="W190" s="506"/>
      <c r="X190" s="506"/>
      <c r="Y190" s="506">
        <f t="shared" si="460"/>
        <v>0</v>
      </c>
      <c r="Z190" s="506"/>
      <c r="AA190" s="506"/>
      <c r="AB190" s="506">
        <f t="shared" si="461"/>
        <v>0</v>
      </c>
      <c r="AC190" s="506"/>
      <c r="AD190" s="506"/>
      <c r="AE190" s="506">
        <f t="shared" si="573"/>
        <v>0</v>
      </c>
      <c r="AF190" s="506"/>
      <c r="AG190" s="506"/>
      <c r="AH190" s="506">
        <f t="shared" si="575"/>
        <v>0</v>
      </c>
    </row>
    <row r="191" spans="1:34" s="389" customFormat="1" ht="39.75" hidden="1" customHeight="1" x14ac:dyDescent="0.2">
      <c r="A191" s="396"/>
      <c r="B191" s="240" t="s">
        <v>816</v>
      </c>
      <c r="C191" s="281">
        <v>0</v>
      </c>
      <c r="D191" s="281"/>
      <c r="E191" s="281"/>
      <c r="F191" s="281">
        <f t="shared" si="462"/>
        <v>0</v>
      </c>
      <c r="G191" s="281"/>
      <c r="H191" s="281"/>
      <c r="I191" s="281">
        <f t="shared" si="581"/>
        <v>0</v>
      </c>
      <c r="J191" s="281"/>
      <c r="K191" s="281"/>
      <c r="L191" s="282">
        <f t="shared" si="454"/>
        <v>0</v>
      </c>
      <c r="M191" s="281"/>
      <c r="N191" s="281"/>
      <c r="O191" s="282">
        <f t="shared" si="455"/>
        <v>0</v>
      </c>
      <c r="P191" s="506"/>
      <c r="Q191" s="506"/>
      <c r="R191" s="507">
        <f t="shared" si="524"/>
        <v>0</v>
      </c>
      <c r="S191" s="506">
        <v>0</v>
      </c>
      <c r="T191" s="506"/>
      <c r="U191" s="506"/>
      <c r="V191" s="506">
        <v>0</v>
      </c>
      <c r="W191" s="506"/>
      <c r="X191" s="506"/>
      <c r="Y191" s="506">
        <f t="shared" si="460"/>
        <v>0</v>
      </c>
      <c r="Z191" s="506"/>
      <c r="AA191" s="506"/>
      <c r="AB191" s="506">
        <f t="shared" si="461"/>
        <v>0</v>
      </c>
      <c r="AC191" s="506"/>
      <c r="AD191" s="506"/>
      <c r="AE191" s="506">
        <f t="shared" si="573"/>
        <v>0</v>
      </c>
      <c r="AF191" s="506"/>
      <c r="AG191" s="506"/>
      <c r="AH191" s="506">
        <f t="shared" si="575"/>
        <v>0</v>
      </c>
    </row>
    <row r="192" spans="1:34" s="389" customFormat="1" ht="63.75" hidden="1" customHeight="1" x14ac:dyDescent="0.2">
      <c r="A192" s="396"/>
      <c r="B192" s="240" t="s">
        <v>863</v>
      </c>
      <c r="C192" s="281">
        <v>0</v>
      </c>
      <c r="D192" s="281"/>
      <c r="E192" s="281"/>
      <c r="F192" s="281">
        <f t="shared" si="462"/>
        <v>0</v>
      </c>
      <c r="G192" s="281"/>
      <c r="H192" s="281"/>
      <c r="I192" s="281">
        <f t="shared" si="581"/>
        <v>0</v>
      </c>
      <c r="J192" s="281"/>
      <c r="K192" s="281"/>
      <c r="L192" s="282">
        <f t="shared" si="454"/>
        <v>0</v>
      </c>
      <c r="M192" s="281"/>
      <c r="N192" s="281"/>
      <c r="O192" s="282">
        <f t="shared" si="455"/>
        <v>0</v>
      </c>
      <c r="P192" s="506"/>
      <c r="Q192" s="506"/>
      <c r="R192" s="507">
        <f t="shared" si="524"/>
        <v>0</v>
      </c>
      <c r="S192" s="506">
        <v>0</v>
      </c>
      <c r="T192" s="506"/>
      <c r="U192" s="506"/>
      <c r="V192" s="506">
        <v>0</v>
      </c>
      <c r="W192" s="506"/>
      <c r="X192" s="506"/>
      <c r="Y192" s="506">
        <f t="shared" si="460"/>
        <v>0</v>
      </c>
      <c r="Z192" s="506"/>
      <c r="AA192" s="506"/>
      <c r="AB192" s="506">
        <f t="shared" si="461"/>
        <v>0</v>
      </c>
      <c r="AC192" s="506"/>
      <c r="AD192" s="506"/>
      <c r="AE192" s="506">
        <f t="shared" si="573"/>
        <v>0</v>
      </c>
      <c r="AF192" s="506"/>
      <c r="AG192" s="506"/>
      <c r="AH192" s="506">
        <f t="shared" si="575"/>
        <v>0</v>
      </c>
    </row>
    <row r="193" spans="1:34" s="389" customFormat="1" ht="24.75" customHeight="1" x14ac:dyDescent="0.2">
      <c r="A193" s="396"/>
      <c r="B193" s="417" t="s">
        <v>674</v>
      </c>
      <c r="C193" s="281">
        <v>3000000</v>
      </c>
      <c r="D193" s="281"/>
      <c r="E193" s="281"/>
      <c r="F193" s="281">
        <f t="shared" si="462"/>
        <v>3000000</v>
      </c>
      <c r="G193" s="281"/>
      <c r="H193" s="281"/>
      <c r="I193" s="281">
        <f t="shared" si="581"/>
        <v>3000000</v>
      </c>
      <c r="J193" s="281"/>
      <c r="K193" s="281"/>
      <c r="L193" s="281">
        <f t="shared" si="454"/>
        <v>3000000</v>
      </c>
      <c r="M193" s="281"/>
      <c r="N193" s="281"/>
      <c r="O193" s="281">
        <f t="shared" si="455"/>
        <v>3000000</v>
      </c>
      <c r="P193" s="506"/>
      <c r="Q193" s="506"/>
      <c r="R193" s="506">
        <f t="shared" si="524"/>
        <v>3000000</v>
      </c>
      <c r="S193" s="506">
        <v>3000000</v>
      </c>
      <c r="T193" s="506"/>
      <c r="U193" s="506"/>
      <c r="V193" s="506">
        <v>3000000</v>
      </c>
      <c r="W193" s="506"/>
      <c r="X193" s="506"/>
      <c r="Y193" s="506">
        <f t="shared" si="460"/>
        <v>3000000</v>
      </c>
      <c r="Z193" s="506"/>
      <c r="AA193" s="506"/>
      <c r="AB193" s="506">
        <f t="shared" si="461"/>
        <v>3000000</v>
      </c>
      <c r="AC193" s="506"/>
      <c r="AD193" s="506"/>
      <c r="AE193" s="506">
        <f t="shared" si="573"/>
        <v>3000000</v>
      </c>
      <c r="AF193" s="506"/>
      <c r="AG193" s="506"/>
      <c r="AH193" s="506">
        <f t="shared" si="575"/>
        <v>3000000</v>
      </c>
    </row>
    <row r="194" spans="1:34" s="389" customFormat="1" ht="61.5" customHeight="1" x14ac:dyDescent="0.2">
      <c r="A194" s="396"/>
      <c r="B194" s="240" t="s">
        <v>865</v>
      </c>
      <c r="C194" s="281">
        <v>9900000</v>
      </c>
      <c r="D194" s="281"/>
      <c r="E194" s="281"/>
      <c r="F194" s="281">
        <f t="shared" si="462"/>
        <v>9900000</v>
      </c>
      <c r="G194" s="281"/>
      <c r="H194" s="281"/>
      <c r="I194" s="281">
        <f t="shared" si="581"/>
        <v>9900000</v>
      </c>
      <c r="J194" s="281"/>
      <c r="K194" s="281"/>
      <c r="L194" s="281">
        <f t="shared" si="454"/>
        <v>9900000</v>
      </c>
      <c r="M194" s="281"/>
      <c r="N194" s="281"/>
      <c r="O194" s="281">
        <f t="shared" si="455"/>
        <v>9900000</v>
      </c>
      <c r="P194" s="506"/>
      <c r="Q194" s="506"/>
      <c r="R194" s="506">
        <f t="shared" si="524"/>
        <v>9900000</v>
      </c>
      <c r="S194" s="506">
        <v>9900000</v>
      </c>
      <c r="T194" s="506"/>
      <c r="U194" s="506"/>
      <c r="V194" s="506">
        <v>9900000</v>
      </c>
      <c r="W194" s="506"/>
      <c r="X194" s="506"/>
      <c r="Y194" s="506">
        <f t="shared" si="460"/>
        <v>9900000</v>
      </c>
      <c r="Z194" s="506"/>
      <c r="AA194" s="506"/>
      <c r="AB194" s="506">
        <f t="shared" si="461"/>
        <v>9900000</v>
      </c>
      <c r="AC194" s="506"/>
      <c r="AD194" s="506"/>
      <c r="AE194" s="506">
        <f t="shared" si="573"/>
        <v>9900000</v>
      </c>
      <c r="AF194" s="506"/>
      <c r="AG194" s="506"/>
      <c r="AH194" s="506">
        <f t="shared" si="575"/>
        <v>9900000</v>
      </c>
    </row>
    <row r="195" spans="1:34" s="389" customFormat="1" ht="26.25" hidden="1" customHeight="1" x14ac:dyDescent="0.2">
      <c r="A195" s="396"/>
      <c r="B195" s="240" t="s">
        <v>785</v>
      </c>
      <c r="C195" s="281">
        <v>0</v>
      </c>
      <c r="D195" s="281"/>
      <c r="E195" s="281"/>
      <c r="F195" s="281">
        <f t="shared" si="462"/>
        <v>0</v>
      </c>
      <c r="G195" s="281"/>
      <c r="H195" s="281"/>
      <c r="I195" s="281">
        <f t="shared" si="581"/>
        <v>0</v>
      </c>
      <c r="J195" s="281"/>
      <c r="K195" s="281"/>
      <c r="L195" s="282">
        <f t="shared" si="454"/>
        <v>0</v>
      </c>
      <c r="M195" s="281"/>
      <c r="N195" s="281"/>
      <c r="O195" s="282">
        <f t="shared" si="455"/>
        <v>0</v>
      </c>
      <c r="P195" s="506"/>
      <c r="Q195" s="506"/>
      <c r="R195" s="507">
        <f t="shared" si="524"/>
        <v>0</v>
      </c>
      <c r="S195" s="506">
        <v>0</v>
      </c>
      <c r="T195" s="506"/>
      <c r="U195" s="506"/>
      <c r="V195" s="506">
        <v>0</v>
      </c>
      <c r="W195" s="506"/>
      <c r="X195" s="506"/>
      <c r="Y195" s="506">
        <f t="shared" si="460"/>
        <v>0</v>
      </c>
      <c r="Z195" s="506"/>
      <c r="AA195" s="506"/>
      <c r="AB195" s="506">
        <f t="shared" si="461"/>
        <v>0</v>
      </c>
      <c r="AC195" s="506"/>
      <c r="AD195" s="506"/>
      <c r="AE195" s="506">
        <f t="shared" si="573"/>
        <v>0</v>
      </c>
      <c r="AF195" s="506"/>
      <c r="AG195" s="506"/>
      <c r="AH195" s="506">
        <f t="shared" si="575"/>
        <v>0</v>
      </c>
    </row>
    <row r="196" spans="1:34" s="393" customFormat="1" ht="25.5" customHeight="1" x14ac:dyDescent="0.2">
      <c r="A196" s="426"/>
      <c r="B196" s="416" t="s">
        <v>666</v>
      </c>
      <c r="C196" s="438">
        <f t="shared" ref="C196:S196" si="661">C197+C198+C199</f>
        <v>11600000</v>
      </c>
      <c r="D196" s="438">
        <f t="shared" ref="D196:E196" si="662">D197+D198+D199</f>
        <v>0</v>
      </c>
      <c r="E196" s="438">
        <f t="shared" si="662"/>
        <v>0</v>
      </c>
      <c r="F196" s="282">
        <f t="shared" si="462"/>
        <v>11600000</v>
      </c>
      <c r="G196" s="438">
        <f t="shared" ref="G196:H196" si="663">G197+G198+G199</f>
        <v>0</v>
      </c>
      <c r="H196" s="438">
        <f t="shared" si="663"/>
        <v>0</v>
      </c>
      <c r="I196" s="282">
        <f t="shared" si="581"/>
        <v>11600000</v>
      </c>
      <c r="J196" s="438">
        <f t="shared" ref="J196:K196" si="664">J197+J198+J199</f>
        <v>0</v>
      </c>
      <c r="K196" s="438">
        <f t="shared" si="664"/>
        <v>0</v>
      </c>
      <c r="L196" s="282">
        <f t="shared" si="454"/>
        <v>11600000</v>
      </c>
      <c r="M196" s="438">
        <f t="shared" ref="M196:N196" si="665">M197+M198+M199</f>
        <v>0</v>
      </c>
      <c r="N196" s="438">
        <f t="shared" si="665"/>
        <v>0</v>
      </c>
      <c r="O196" s="282">
        <f t="shared" si="455"/>
        <v>11600000</v>
      </c>
      <c r="P196" s="438">
        <f t="shared" ref="P196:Q196" si="666">P197+P198+P199</f>
        <v>0</v>
      </c>
      <c r="Q196" s="438">
        <f t="shared" si="666"/>
        <v>0</v>
      </c>
      <c r="R196" s="507">
        <f t="shared" si="524"/>
        <v>11600000</v>
      </c>
      <c r="S196" s="438">
        <f t="shared" si="661"/>
        <v>13200000</v>
      </c>
      <c r="T196" s="438">
        <f t="shared" ref="T196:V196" si="667">T197+T198+T199</f>
        <v>0</v>
      </c>
      <c r="U196" s="438">
        <f t="shared" si="667"/>
        <v>0</v>
      </c>
      <c r="V196" s="438">
        <f t="shared" si="667"/>
        <v>13200000</v>
      </c>
      <c r="W196" s="438">
        <f t="shared" ref="W196:X196" si="668">W197+W198+W199</f>
        <v>0</v>
      </c>
      <c r="X196" s="438">
        <f t="shared" si="668"/>
        <v>0</v>
      </c>
      <c r="Y196" s="507">
        <f t="shared" si="460"/>
        <v>13200000</v>
      </c>
      <c r="Z196" s="438">
        <f t="shared" ref="Z196:AA196" si="669">Z197+Z198+Z199</f>
        <v>0</v>
      </c>
      <c r="AA196" s="438">
        <f t="shared" si="669"/>
        <v>0</v>
      </c>
      <c r="AB196" s="507">
        <f t="shared" si="461"/>
        <v>13200000</v>
      </c>
      <c r="AC196" s="438">
        <f t="shared" ref="AC196:AD196" si="670">AC197+AC198+AC199</f>
        <v>0</v>
      </c>
      <c r="AD196" s="438">
        <f t="shared" si="670"/>
        <v>0</v>
      </c>
      <c r="AE196" s="507">
        <f t="shared" si="573"/>
        <v>13200000</v>
      </c>
      <c r="AF196" s="438">
        <f t="shared" ref="AF196:AG196" si="671">AF197+AF198+AF199</f>
        <v>0</v>
      </c>
      <c r="AG196" s="438">
        <f t="shared" si="671"/>
        <v>0</v>
      </c>
      <c r="AH196" s="507">
        <f t="shared" si="575"/>
        <v>13200000</v>
      </c>
    </row>
    <row r="197" spans="1:34" s="389" customFormat="1" ht="39" customHeight="1" x14ac:dyDescent="0.2">
      <c r="A197" s="396"/>
      <c r="B197" s="417" t="s">
        <v>830</v>
      </c>
      <c r="C197" s="281">
        <v>4800000</v>
      </c>
      <c r="D197" s="281"/>
      <c r="E197" s="281"/>
      <c r="F197" s="281">
        <f t="shared" si="462"/>
        <v>4800000</v>
      </c>
      <c r="G197" s="281"/>
      <c r="H197" s="281"/>
      <c r="I197" s="281">
        <f t="shared" si="581"/>
        <v>4800000</v>
      </c>
      <c r="J197" s="281"/>
      <c r="K197" s="281"/>
      <c r="L197" s="281">
        <f t="shared" si="454"/>
        <v>4800000</v>
      </c>
      <c r="M197" s="281"/>
      <c r="N197" s="281"/>
      <c r="O197" s="281">
        <f t="shared" si="455"/>
        <v>4800000</v>
      </c>
      <c r="P197" s="506"/>
      <c r="Q197" s="506"/>
      <c r="R197" s="506">
        <f t="shared" si="524"/>
        <v>4800000</v>
      </c>
      <c r="S197" s="506">
        <v>4800000</v>
      </c>
      <c r="T197" s="506"/>
      <c r="U197" s="506"/>
      <c r="V197" s="506">
        <v>4800000</v>
      </c>
      <c r="W197" s="506"/>
      <c r="X197" s="506"/>
      <c r="Y197" s="506">
        <f t="shared" si="460"/>
        <v>4800000</v>
      </c>
      <c r="Z197" s="506"/>
      <c r="AA197" s="506"/>
      <c r="AB197" s="506">
        <f t="shared" si="461"/>
        <v>4800000</v>
      </c>
      <c r="AC197" s="506"/>
      <c r="AD197" s="506"/>
      <c r="AE197" s="506">
        <f t="shared" si="573"/>
        <v>4800000</v>
      </c>
      <c r="AF197" s="506"/>
      <c r="AG197" s="506"/>
      <c r="AH197" s="506">
        <f t="shared" si="575"/>
        <v>4800000</v>
      </c>
    </row>
    <row r="198" spans="1:34" s="389" customFormat="1" ht="42.75" customHeight="1" x14ac:dyDescent="0.2">
      <c r="A198" s="396"/>
      <c r="B198" s="417" t="s">
        <v>831</v>
      </c>
      <c r="C198" s="281">
        <v>6000000</v>
      </c>
      <c r="D198" s="281"/>
      <c r="E198" s="281"/>
      <c r="F198" s="281">
        <f t="shared" si="462"/>
        <v>6000000</v>
      </c>
      <c r="G198" s="281"/>
      <c r="H198" s="281"/>
      <c r="I198" s="281">
        <f t="shared" si="581"/>
        <v>6000000</v>
      </c>
      <c r="J198" s="281"/>
      <c r="K198" s="281"/>
      <c r="L198" s="281">
        <f t="shared" si="454"/>
        <v>6000000</v>
      </c>
      <c r="M198" s="281"/>
      <c r="N198" s="281"/>
      <c r="O198" s="281">
        <f t="shared" si="455"/>
        <v>6000000</v>
      </c>
      <c r="P198" s="506"/>
      <c r="Q198" s="506"/>
      <c r="R198" s="506">
        <f t="shared" si="524"/>
        <v>6000000</v>
      </c>
      <c r="S198" s="506">
        <v>8400000</v>
      </c>
      <c r="T198" s="506"/>
      <c r="U198" s="506"/>
      <c r="V198" s="506">
        <v>8400000</v>
      </c>
      <c r="W198" s="506"/>
      <c r="X198" s="506"/>
      <c r="Y198" s="506">
        <f t="shared" si="460"/>
        <v>8400000</v>
      </c>
      <c r="Z198" s="506"/>
      <c r="AA198" s="506"/>
      <c r="AB198" s="506">
        <f t="shared" si="461"/>
        <v>8400000</v>
      </c>
      <c r="AC198" s="506"/>
      <c r="AD198" s="506"/>
      <c r="AE198" s="506">
        <f t="shared" si="573"/>
        <v>8400000</v>
      </c>
      <c r="AF198" s="506"/>
      <c r="AG198" s="506"/>
      <c r="AH198" s="506">
        <f t="shared" si="575"/>
        <v>8400000</v>
      </c>
    </row>
    <row r="199" spans="1:34" s="389" customFormat="1" ht="24.75" customHeight="1" x14ac:dyDescent="0.2">
      <c r="A199" s="396"/>
      <c r="B199" s="240" t="s">
        <v>685</v>
      </c>
      <c r="C199" s="281">
        <v>800000</v>
      </c>
      <c r="D199" s="281"/>
      <c r="E199" s="281"/>
      <c r="F199" s="281">
        <f t="shared" si="462"/>
        <v>800000</v>
      </c>
      <c r="G199" s="281"/>
      <c r="H199" s="281"/>
      <c r="I199" s="281">
        <f t="shared" si="581"/>
        <v>800000</v>
      </c>
      <c r="J199" s="281"/>
      <c r="K199" s="281"/>
      <c r="L199" s="281">
        <f t="shared" si="454"/>
        <v>800000</v>
      </c>
      <c r="M199" s="281"/>
      <c r="N199" s="281"/>
      <c r="O199" s="281">
        <f t="shared" si="455"/>
        <v>800000</v>
      </c>
      <c r="P199" s="506"/>
      <c r="Q199" s="506"/>
      <c r="R199" s="506">
        <f t="shared" si="524"/>
        <v>800000</v>
      </c>
      <c r="S199" s="506">
        <v>0</v>
      </c>
      <c r="T199" s="506"/>
      <c r="U199" s="506"/>
      <c r="V199" s="506">
        <v>0</v>
      </c>
      <c r="W199" s="506"/>
      <c r="X199" s="506"/>
      <c r="Y199" s="506">
        <f t="shared" si="460"/>
        <v>0</v>
      </c>
      <c r="Z199" s="506"/>
      <c r="AA199" s="506"/>
      <c r="AB199" s="506">
        <f t="shared" si="461"/>
        <v>0</v>
      </c>
      <c r="AC199" s="506"/>
      <c r="AD199" s="506"/>
      <c r="AE199" s="506">
        <f t="shared" si="573"/>
        <v>0</v>
      </c>
      <c r="AF199" s="506"/>
      <c r="AG199" s="506"/>
      <c r="AH199" s="506">
        <f t="shared" si="575"/>
        <v>0</v>
      </c>
    </row>
    <row r="200" spans="1:34" s="393" customFormat="1" ht="22.5" customHeight="1" x14ac:dyDescent="0.2">
      <c r="A200" s="426"/>
      <c r="B200" s="416" t="s">
        <v>667</v>
      </c>
      <c r="C200" s="438">
        <f t="shared" ref="C200:S200" si="672">C201+C202</f>
        <v>15000000</v>
      </c>
      <c r="D200" s="438">
        <f t="shared" ref="D200:E200" si="673">D201+D202</f>
        <v>0</v>
      </c>
      <c r="E200" s="438">
        <f t="shared" si="673"/>
        <v>0</v>
      </c>
      <c r="F200" s="282">
        <f t="shared" si="462"/>
        <v>15000000</v>
      </c>
      <c r="G200" s="438">
        <f t="shared" ref="G200:H200" si="674">G201+G202</f>
        <v>0</v>
      </c>
      <c r="H200" s="438">
        <f t="shared" si="674"/>
        <v>0</v>
      </c>
      <c r="I200" s="282">
        <f t="shared" si="581"/>
        <v>15000000</v>
      </c>
      <c r="J200" s="438">
        <f t="shared" ref="J200:K200" si="675">J201+J202</f>
        <v>0</v>
      </c>
      <c r="K200" s="438">
        <f t="shared" si="675"/>
        <v>0</v>
      </c>
      <c r="L200" s="282">
        <f t="shared" si="454"/>
        <v>15000000</v>
      </c>
      <c r="M200" s="438">
        <f t="shared" ref="M200:N200" si="676">M201+M202</f>
        <v>0</v>
      </c>
      <c r="N200" s="438">
        <f t="shared" si="676"/>
        <v>0</v>
      </c>
      <c r="O200" s="282">
        <f t="shared" si="455"/>
        <v>15000000</v>
      </c>
      <c r="P200" s="438">
        <f t="shared" ref="P200:Q200" si="677">P201+P202</f>
        <v>0</v>
      </c>
      <c r="Q200" s="438">
        <f t="shared" si="677"/>
        <v>0</v>
      </c>
      <c r="R200" s="507">
        <f t="shared" si="524"/>
        <v>15000000</v>
      </c>
      <c r="S200" s="438">
        <f t="shared" si="672"/>
        <v>0</v>
      </c>
      <c r="T200" s="438">
        <f t="shared" ref="T200:V200" si="678">T201+T202</f>
        <v>0</v>
      </c>
      <c r="U200" s="438">
        <f t="shared" si="678"/>
        <v>0</v>
      </c>
      <c r="V200" s="438">
        <f t="shared" si="678"/>
        <v>0</v>
      </c>
      <c r="W200" s="438">
        <f t="shared" ref="W200:X200" si="679">W201+W202</f>
        <v>0</v>
      </c>
      <c r="X200" s="438">
        <f t="shared" si="679"/>
        <v>0</v>
      </c>
      <c r="Y200" s="507">
        <f t="shared" si="460"/>
        <v>0</v>
      </c>
      <c r="Z200" s="438">
        <f t="shared" ref="Z200:AA200" si="680">Z201+Z202</f>
        <v>0</v>
      </c>
      <c r="AA200" s="438">
        <f t="shared" si="680"/>
        <v>0</v>
      </c>
      <c r="AB200" s="507">
        <f t="shared" si="461"/>
        <v>0</v>
      </c>
      <c r="AC200" s="438">
        <f t="shared" ref="AC200:AD200" si="681">AC201+AC202</f>
        <v>0</v>
      </c>
      <c r="AD200" s="438">
        <f t="shared" si="681"/>
        <v>0</v>
      </c>
      <c r="AE200" s="507">
        <f t="shared" si="573"/>
        <v>0</v>
      </c>
      <c r="AF200" s="438">
        <f t="shared" ref="AF200:AG200" si="682">AF201+AF202</f>
        <v>0</v>
      </c>
      <c r="AG200" s="438">
        <f t="shared" si="682"/>
        <v>0</v>
      </c>
      <c r="AH200" s="507">
        <f t="shared" si="575"/>
        <v>0</v>
      </c>
    </row>
    <row r="201" spans="1:34" s="389" customFormat="1" ht="39.75" customHeight="1" x14ac:dyDescent="0.2">
      <c r="A201" s="396"/>
      <c r="B201" s="240" t="s">
        <v>684</v>
      </c>
      <c r="C201" s="447">
        <v>6200000</v>
      </c>
      <c r="D201" s="447"/>
      <c r="E201" s="447"/>
      <c r="F201" s="281">
        <f t="shared" si="462"/>
        <v>6200000</v>
      </c>
      <c r="G201" s="447"/>
      <c r="H201" s="447"/>
      <c r="I201" s="281">
        <f t="shared" si="581"/>
        <v>6200000</v>
      </c>
      <c r="J201" s="447"/>
      <c r="K201" s="447"/>
      <c r="L201" s="281">
        <f t="shared" si="454"/>
        <v>6200000</v>
      </c>
      <c r="M201" s="447"/>
      <c r="N201" s="447"/>
      <c r="O201" s="281">
        <f t="shared" si="455"/>
        <v>6200000</v>
      </c>
      <c r="P201" s="447"/>
      <c r="Q201" s="447"/>
      <c r="R201" s="506">
        <f t="shared" si="524"/>
        <v>6200000</v>
      </c>
      <c r="S201" s="447">
        <v>0</v>
      </c>
      <c r="T201" s="447"/>
      <c r="U201" s="447"/>
      <c r="V201" s="447">
        <v>0</v>
      </c>
      <c r="W201" s="447"/>
      <c r="X201" s="447"/>
      <c r="Y201" s="506">
        <f t="shared" si="460"/>
        <v>0</v>
      </c>
      <c r="Z201" s="447"/>
      <c r="AA201" s="447"/>
      <c r="AB201" s="506">
        <f t="shared" si="461"/>
        <v>0</v>
      </c>
      <c r="AC201" s="447"/>
      <c r="AD201" s="447"/>
      <c r="AE201" s="506">
        <f t="shared" si="573"/>
        <v>0</v>
      </c>
      <c r="AF201" s="447"/>
      <c r="AG201" s="447"/>
      <c r="AH201" s="506">
        <f t="shared" si="575"/>
        <v>0</v>
      </c>
    </row>
    <row r="202" spans="1:34" s="389" customFormat="1" ht="41.25" customHeight="1" x14ac:dyDescent="0.2">
      <c r="A202" s="396"/>
      <c r="B202" s="240" t="s">
        <v>832</v>
      </c>
      <c r="C202" s="281">
        <v>8800000</v>
      </c>
      <c r="D202" s="281"/>
      <c r="E202" s="281"/>
      <c r="F202" s="281">
        <f t="shared" si="462"/>
        <v>8800000</v>
      </c>
      <c r="G202" s="281"/>
      <c r="H202" s="281"/>
      <c r="I202" s="281">
        <f t="shared" ref="I202:I233" si="683">E202+F202+G202</f>
        <v>8800000</v>
      </c>
      <c r="J202" s="281"/>
      <c r="K202" s="281"/>
      <c r="L202" s="281">
        <f t="shared" si="454"/>
        <v>8800000</v>
      </c>
      <c r="M202" s="281"/>
      <c r="N202" s="281"/>
      <c r="O202" s="281">
        <f t="shared" si="455"/>
        <v>8800000</v>
      </c>
      <c r="P202" s="506"/>
      <c r="Q202" s="506"/>
      <c r="R202" s="506">
        <f t="shared" si="524"/>
        <v>8800000</v>
      </c>
      <c r="S202" s="506">
        <v>0</v>
      </c>
      <c r="T202" s="506"/>
      <c r="U202" s="506"/>
      <c r="V202" s="506">
        <v>0</v>
      </c>
      <c r="W202" s="506"/>
      <c r="X202" s="506"/>
      <c r="Y202" s="506">
        <f t="shared" si="460"/>
        <v>0</v>
      </c>
      <c r="Z202" s="506"/>
      <c r="AA202" s="506"/>
      <c r="AB202" s="506">
        <f t="shared" si="461"/>
        <v>0</v>
      </c>
      <c r="AC202" s="506"/>
      <c r="AD202" s="506"/>
      <c r="AE202" s="506">
        <f t="shared" si="573"/>
        <v>0</v>
      </c>
      <c r="AF202" s="506"/>
      <c r="AG202" s="506"/>
      <c r="AH202" s="506">
        <f t="shared" si="575"/>
        <v>0</v>
      </c>
    </row>
    <row r="203" spans="1:34" s="393" customFormat="1" ht="20.25" customHeight="1" x14ac:dyDescent="0.2">
      <c r="A203" s="426"/>
      <c r="B203" s="415" t="s">
        <v>672</v>
      </c>
      <c r="C203" s="438">
        <f t="shared" ref="C203:S203" si="684">C204+C205+C206</f>
        <v>0</v>
      </c>
      <c r="D203" s="438">
        <f t="shared" ref="D203:E203" si="685">D204+D205+D206</f>
        <v>0</v>
      </c>
      <c r="E203" s="438">
        <f t="shared" si="685"/>
        <v>0</v>
      </c>
      <c r="F203" s="282">
        <f t="shared" si="462"/>
        <v>0</v>
      </c>
      <c r="G203" s="438">
        <f t="shared" ref="G203:H203" si="686">G204+G205+G206</f>
        <v>0</v>
      </c>
      <c r="H203" s="438">
        <f t="shared" si="686"/>
        <v>0</v>
      </c>
      <c r="I203" s="282">
        <f t="shared" si="683"/>
        <v>0</v>
      </c>
      <c r="J203" s="438">
        <f t="shared" ref="J203:K203" si="687">J204+J205+J206</f>
        <v>0</v>
      </c>
      <c r="K203" s="438">
        <f t="shared" si="687"/>
        <v>0</v>
      </c>
      <c r="L203" s="282">
        <f t="shared" ref="L203:L266" si="688">I203+J203+K203</f>
        <v>0</v>
      </c>
      <c r="M203" s="438">
        <f t="shared" ref="M203:N203" si="689">M204+M205+M206</f>
        <v>0</v>
      </c>
      <c r="N203" s="438">
        <f t="shared" si="689"/>
        <v>0</v>
      </c>
      <c r="O203" s="282">
        <f t="shared" ref="O203:O266" si="690">L203+M203+N203</f>
        <v>0</v>
      </c>
      <c r="P203" s="438">
        <f t="shared" ref="P203:Q203" si="691">P204+P205+P206</f>
        <v>0</v>
      </c>
      <c r="Q203" s="438">
        <f t="shared" si="691"/>
        <v>0</v>
      </c>
      <c r="R203" s="507">
        <f t="shared" si="524"/>
        <v>0</v>
      </c>
      <c r="S203" s="438">
        <f t="shared" si="684"/>
        <v>675000</v>
      </c>
      <c r="T203" s="438">
        <f t="shared" ref="T203:V203" si="692">T204+T205+T206</f>
        <v>0</v>
      </c>
      <c r="U203" s="438">
        <f t="shared" si="692"/>
        <v>0</v>
      </c>
      <c r="V203" s="438">
        <f t="shared" si="692"/>
        <v>675000</v>
      </c>
      <c r="W203" s="438">
        <f t="shared" ref="W203:X203" si="693">W204+W205+W206</f>
        <v>0</v>
      </c>
      <c r="X203" s="438">
        <f t="shared" si="693"/>
        <v>0</v>
      </c>
      <c r="Y203" s="507">
        <f t="shared" si="460"/>
        <v>675000</v>
      </c>
      <c r="Z203" s="438">
        <f t="shared" ref="Z203:AA203" si="694">Z204+Z205+Z206</f>
        <v>0</v>
      </c>
      <c r="AA203" s="438">
        <f t="shared" si="694"/>
        <v>0</v>
      </c>
      <c r="AB203" s="507">
        <f t="shared" si="461"/>
        <v>675000</v>
      </c>
      <c r="AC203" s="438">
        <f t="shared" ref="AC203:AD203" si="695">AC204+AC205+AC206</f>
        <v>0</v>
      </c>
      <c r="AD203" s="438">
        <f t="shared" si="695"/>
        <v>0</v>
      </c>
      <c r="AE203" s="507">
        <f t="shared" si="573"/>
        <v>675000</v>
      </c>
      <c r="AF203" s="438">
        <f t="shared" ref="AF203:AG203" si="696">AF204+AF205+AF206</f>
        <v>0</v>
      </c>
      <c r="AG203" s="438">
        <f t="shared" si="696"/>
        <v>0</v>
      </c>
      <c r="AH203" s="507">
        <f t="shared" si="575"/>
        <v>675000</v>
      </c>
    </row>
    <row r="204" spans="1:34" s="389" customFormat="1" ht="60" hidden="1" customHeight="1" x14ac:dyDescent="0.2">
      <c r="A204" s="396"/>
      <c r="B204" s="417" t="s">
        <v>852</v>
      </c>
      <c r="C204" s="281">
        <v>0</v>
      </c>
      <c r="D204" s="281"/>
      <c r="E204" s="281"/>
      <c r="F204" s="281">
        <f t="shared" si="462"/>
        <v>0</v>
      </c>
      <c r="G204" s="281"/>
      <c r="H204" s="281"/>
      <c r="I204" s="281">
        <f t="shared" si="683"/>
        <v>0</v>
      </c>
      <c r="J204" s="281"/>
      <c r="K204" s="281"/>
      <c r="L204" s="282">
        <f t="shared" si="688"/>
        <v>0</v>
      </c>
      <c r="M204" s="281"/>
      <c r="N204" s="281"/>
      <c r="O204" s="282">
        <f t="shared" si="690"/>
        <v>0</v>
      </c>
      <c r="P204" s="506"/>
      <c r="Q204" s="506"/>
      <c r="R204" s="507">
        <f t="shared" si="524"/>
        <v>0</v>
      </c>
      <c r="S204" s="506">
        <v>0</v>
      </c>
      <c r="T204" s="506"/>
      <c r="U204" s="506"/>
      <c r="V204" s="506">
        <v>0</v>
      </c>
      <c r="W204" s="506"/>
      <c r="X204" s="506"/>
      <c r="Y204" s="506">
        <f t="shared" si="460"/>
        <v>0</v>
      </c>
      <c r="Z204" s="506"/>
      <c r="AA204" s="506"/>
      <c r="AB204" s="506">
        <f t="shared" si="461"/>
        <v>0</v>
      </c>
      <c r="AC204" s="506"/>
      <c r="AD204" s="506"/>
      <c r="AE204" s="506">
        <f t="shared" si="573"/>
        <v>0</v>
      </c>
      <c r="AF204" s="506"/>
      <c r="AG204" s="506"/>
      <c r="AH204" s="506">
        <f t="shared" si="575"/>
        <v>0</v>
      </c>
    </row>
    <row r="205" spans="1:34" s="389" customFormat="1" ht="42" customHeight="1" x14ac:dyDescent="0.2">
      <c r="A205" s="396"/>
      <c r="B205" s="240" t="s">
        <v>833</v>
      </c>
      <c r="C205" s="281">
        <v>0</v>
      </c>
      <c r="D205" s="281"/>
      <c r="E205" s="281"/>
      <c r="F205" s="281">
        <f t="shared" si="462"/>
        <v>0</v>
      </c>
      <c r="G205" s="281"/>
      <c r="H205" s="281"/>
      <c r="I205" s="281">
        <f t="shared" si="683"/>
        <v>0</v>
      </c>
      <c r="J205" s="281"/>
      <c r="K205" s="281"/>
      <c r="L205" s="281">
        <f t="shared" si="688"/>
        <v>0</v>
      </c>
      <c r="M205" s="281"/>
      <c r="N205" s="281"/>
      <c r="O205" s="281">
        <f t="shared" si="690"/>
        <v>0</v>
      </c>
      <c r="P205" s="506"/>
      <c r="Q205" s="506"/>
      <c r="R205" s="506">
        <f t="shared" si="524"/>
        <v>0</v>
      </c>
      <c r="S205" s="506">
        <v>675000</v>
      </c>
      <c r="T205" s="506"/>
      <c r="U205" s="506"/>
      <c r="V205" s="506">
        <v>675000</v>
      </c>
      <c r="W205" s="506"/>
      <c r="X205" s="506"/>
      <c r="Y205" s="506">
        <f t="shared" si="460"/>
        <v>675000</v>
      </c>
      <c r="Z205" s="506"/>
      <c r="AA205" s="506"/>
      <c r="AB205" s="506">
        <f t="shared" si="461"/>
        <v>675000</v>
      </c>
      <c r="AC205" s="506"/>
      <c r="AD205" s="506"/>
      <c r="AE205" s="506">
        <f t="shared" si="573"/>
        <v>675000</v>
      </c>
      <c r="AF205" s="506"/>
      <c r="AG205" s="506"/>
      <c r="AH205" s="506">
        <f t="shared" si="575"/>
        <v>675000</v>
      </c>
    </row>
    <row r="206" spans="1:34" s="389" customFormat="1" ht="38.25" hidden="1" customHeight="1" x14ac:dyDescent="0.2">
      <c r="A206" s="396"/>
      <c r="B206" s="240" t="s">
        <v>866</v>
      </c>
      <c r="C206" s="281">
        <v>0</v>
      </c>
      <c r="D206" s="281"/>
      <c r="E206" s="281"/>
      <c r="F206" s="281">
        <f t="shared" si="462"/>
        <v>0</v>
      </c>
      <c r="G206" s="281"/>
      <c r="H206" s="281"/>
      <c r="I206" s="281">
        <f t="shared" si="683"/>
        <v>0</v>
      </c>
      <c r="J206" s="281"/>
      <c r="K206" s="281"/>
      <c r="L206" s="282">
        <f t="shared" si="688"/>
        <v>0</v>
      </c>
      <c r="M206" s="281"/>
      <c r="N206" s="281"/>
      <c r="O206" s="282">
        <f t="shared" si="690"/>
        <v>0</v>
      </c>
      <c r="P206" s="506"/>
      <c r="Q206" s="506"/>
      <c r="R206" s="507">
        <f t="shared" si="524"/>
        <v>0</v>
      </c>
      <c r="S206" s="506">
        <v>0</v>
      </c>
      <c r="T206" s="506"/>
      <c r="U206" s="506"/>
      <c r="V206" s="506">
        <v>0</v>
      </c>
      <c r="W206" s="506"/>
      <c r="X206" s="506"/>
      <c r="Y206" s="506">
        <f t="shared" si="460"/>
        <v>0</v>
      </c>
      <c r="Z206" s="506"/>
      <c r="AA206" s="506"/>
      <c r="AB206" s="506">
        <f t="shared" si="461"/>
        <v>0</v>
      </c>
      <c r="AC206" s="506"/>
      <c r="AD206" s="506"/>
      <c r="AE206" s="506">
        <f t="shared" si="573"/>
        <v>0</v>
      </c>
      <c r="AF206" s="506"/>
      <c r="AG206" s="506"/>
      <c r="AH206" s="506">
        <f t="shared" si="575"/>
        <v>0</v>
      </c>
    </row>
    <row r="207" spans="1:34" s="393" customFormat="1" ht="21" hidden="1" customHeight="1" x14ac:dyDescent="0.2">
      <c r="A207" s="426"/>
      <c r="B207" s="415" t="s">
        <v>668</v>
      </c>
      <c r="C207" s="438">
        <f t="shared" ref="C207:S207" si="697">C208</f>
        <v>0</v>
      </c>
      <c r="D207" s="438">
        <f t="shared" si="697"/>
        <v>0</v>
      </c>
      <c r="E207" s="438">
        <f t="shared" si="697"/>
        <v>0</v>
      </c>
      <c r="F207" s="282">
        <f t="shared" si="462"/>
        <v>0</v>
      </c>
      <c r="G207" s="438">
        <f t="shared" si="697"/>
        <v>0</v>
      </c>
      <c r="H207" s="438">
        <f t="shared" si="697"/>
        <v>0</v>
      </c>
      <c r="I207" s="282">
        <f t="shared" si="683"/>
        <v>0</v>
      </c>
      <c r="J207" s="438">
        <f t="shared" si="697"/>
        <v>0</v>
      </c>
      <c r="K207" s="438">
        <f t="shared" si="697"/>
        <v>0</v>
      </c>
      <c r="L207" s="282">
        <f t="shared" si="688"/>
        <v>0</v>
      </c>
      <c r="M207" s="438">
        <f t="shared" si="697"/>
        <v>0</v>
      </c>
      <c r="N207" s="438">
        <f t="shared" si="697"/>
        <v>0</v>
      </c>
      <c r="O207" s="282">
        <f t="shared" si="690"/>
        <v>0</v>
      </c>
      <c r="P207" s="438">
        <f t="shared" si="697"/>
        <v>0</v>
      </c>
      <c r="Q207" s="438">
        <f t="shared" si="697"/>
        <v>0</v>
      </c>
      <c r="R207" s="507">
        <f t="shared" si="524"/>
        <v>0</v>
      </c>
      <c r="S207" s="438">
        <f t="shared" si="697"/>
        <v>0</v>
      </c>
      <c r="T207" s="438">
        <f t="shared" ref="T207:AG207" si="698">T208</f>
        <v>0</v>
      </c>
      <c r="U207" s="438">
        <f t="shared" si="698"/>
        <v>0</v>
      </c>
      <c r="V207" s="438">
        <f t="shared" si="698"/>
        <v>0</v>
      </c>
      <c r="W207" s="438">
        <f t="shared" si="698"/>
        <v>0</v>
      </c>
      <c r="X207" s="438">
        <f t="shared" si="698"/>
        <v>0</v>
      </c>
      <c r="Y207" s="507">
        <f t="shared" ref="Y207:Y270" si="699">V207+W207</f>
        <v>0</v>
      </c>
      <c r="Z207" s="438">
        <f t="shared" si="698"/>
        <v>0</v>
      </c>
      <c r="AA207" s="438">
        <f t="shared" si="698"/>
        <v>0</v>
      </c>
      <c r="AB207" s="507">
        <f t="shared" ref="AB207:AB270" si="700">Y207+Z207</f>
        <v>0</v>
      </c>
      <c r="AC207" s="438">
        <f t="shared" si="698"/>
        <v>0</v>
      </c>
      <c r="AD207" s="438">
        <f t="shared" si="698"/>
        <v>0</v>
      </c>
      <c r="AE207" s="507">
        <f t="shared" si="573"/>
        <v>0</v>
      </c>
      <c r="AF207" s="438">
        <f t="shared" si="698"/>
        <v>0</v>
      </c>
      <c r="AG207" s="438">
        <f t="shared" si="698"/>
        <v>0</v>
      </c>
      <c r="AH207" s="507">
        <f t="shared" si="575"/>
        <v>0</v>
      </c>
    </row>
    <row r="208" spans="1:34" s="389" customFormat="1" ht="44.25" hidden="1" customHeight="1" x14ac:dyDescent="0.2">
      <c r="A208" s="396"/>
      <c r="B208" s="417" t="s">
        <v>795</v>
      </c>
      <c r="C208" s="447">
        <v>0</v>
      </c>
      <c r="D208" s="447"/>
      <c r="E208" s="447"/>
      <c r="F208" s="281">
        <f t="shared" si="462"/>
        <v>0</v>
      </c>
      <c r="G208" s="447"/>
      <c r="H208" s="447"/>
      <c r="I208" s="281">
        <f t="shared" si="683"/>
        <v>0</v>
      </c>
      <c r="J208" s="447"/>
      <c r="K208" s="447"/>
      <c r="L208" s="282">
        <f t="shared" si="688"/>
        <v>0</v>
      </c>
      <c r="M208" s="447"/>
      <c r="N208" s="447"/>
      <c r="O208" s="282">
        <f t="shared" si="690"/>
        <v>0</v>
      </c>
      <c r="P208" s="447"/>
      <c r="Q208" s="447"/>
      <c r="R208" s="507">
        <f t="shared" si="524"/>
        <v>0</v>
      </c>
      <c r="S208" s="447">
        <v>0</v>
      </c>
      <c r="T208" s="447"/>
      <c r="U208" s="447"/>
      <c r="V208" s="447">
        <v>0</v>
      </c>
      <c r="W208" s="447"/>
      <c r="X208" s="447"/>
      <c r="Y208" s="506">
        <f t="shared" si="699"/>
        <v>0</v>
      </c>
      <c r="Z208" s="447"/>
      <c r="AA208" s="447"/>
      <c r="AB208" s="506">
        <f t="shared" si="700"/>
        <v>0</v>
      </c>
      <c r="AC208" s="447"/>
      <c r="AD208" s="447"/>
      <c r="AE208" s="506">
        <f t="shared" si="573"/>
        <v>0</v>
      </c>
      <c r="AF208" s="447"/>
      <c r="AG208" s="447"/>
      <c r="AH208" s="506">
        <f t="shared" si="575"/>
        <v>0</v>
      </c>
    </row>
    <row r="209" spans="1:34" s="393" customFormat="1" ht="27.75" hidden="1" customHeight="1" x14ac:dyDescent="0.2">
      <c r="A209" s="426"/>
      <c r="B209" s="415" t="s">
        <v>452</v>
      </c>
      <c r="C209" s="438">
        <f t="shared" ref="C209:S209" si="701">C210</f>
        <v>0</v>
      </c>
      <c r="D209" s="438">
        <f t="shared" si="701"/>
        <v>0</v>
      </c>
      <c r="E209" s="438">
        <f t="shared" si="701"/>
        <v>0</v>
      </c>
      <c r="F209" s="282">
        <f t="shared" ref="F209:F272" si="702">C209+D209+E209</f>
        <v>0</v>
      </c>
      <c r="G209" s="438">
        <f t="shared" si="701"/>
        <v>0</v>
      </c>
      <c r="H209" s="438">
        <f t="shared" si="701"/>
        <v>0</v>
      </c>
      <c r="I209" s="282">
        <f t="shared" si="683"/>
        <v>0</v>
      </c>
      <c r="J209" s="438">
        <f t="shared" si="701"/>
        <v>0</v>
      </c>
      <c r="K209" s="438">
        <f t="shared" si="701"/>
        <v>0</v>
      </c>
      <c r="L209" s="282">
        <f t="shared" si="688"/>
        <v>0</v>
      </c>
      <c r="M209" s="438">
        <f t="shared" si="701"/>
        <v>0</v>
      </c>
      <c r="N209" s="438">
        <f t="shared" si="701"/>
        <v>0</v>
      </c>
      <c r="O209" s="282">
        <f t="shared" si="690"/>
        <v>0</v>
      </c>
      <c r="P209" s="438">
        <f t="shared" si="701"/>
        <v>0</v>
      </c>
      <c r="Q209" s="438">
        <f t="shared" si="701"/>
        <v>0</v>
      </c>
      <c r="R209" s="507">
        <f t="shared" si="524"/>
        <v>0</v>
      </c>
      <c r="S209" s="438">
        <f t="shared" si="701"/>
        <v>0</v>
      </c>
      <c r="T209" s="438">
        <f t="shared" ref="T209:AG209" si="703">T210</f>
        <v>0</v>
      </c>
      <c r="U209" s="438">
        <f t="shared" si="703"/>
        <v>0</v>
      </c>
      <c r="V209" s="438">
        <f t="shared" si="703"/>
        <v>0</v>
      </c>
      <c r="W209" s="438">
        <f t="shared" si="703"/>
        <v>0</v>
      </c>
      <c r="X209" s="438">
        <f t="shared" si="703"/>
        <v>0</v>
      </c>
      <c r="Y209" s="507">
        <f t="shared" si="699"/>
        <v>0</v>
      </c>
      <c r="Z209" s="438">
        <f t="shared" si="703"/>
        <v>0</v>
      </c>
      <c r="AA209" s="438">
        <f t="shared" si="703"/>
        <v>0</v>
      </c>
      <c r="AB209" s="507">
        <f t="shared" si="700"/>
        <v>0</v>
      </c>
      <c r="AC209" s="438">
        <f t="shared" si="703"/>
        <v>0</v>
      </c>
      <c r="AD209" s="438">
        <f t="shared" si="703"/>
        <v>0</v>
      </c>
      <c r="AE209" s="507">
        <f t="shared" si="573"/>
        <v>0</v>
      </c>
      <c r="AF209" s="438">
        <f t="shared" si="703"/>
        <v>0</v>
      </c>
      <c r="AG209" s="438">
        <f t="shared" si="703"/>
        <v>0</v>
      </c>
      <c r="AH209" s="507">
        <f t="shared" si="575"/>
        <v>0</v>
      </c>
    </row>
    <row r="210" spans="1:34" s="389" customFormat="1" ht="60.75" hidden="1" customHeight="1" x14ac:dyDescent="0.2">
      <c r="A210" s="396"/>
      <c r="B210" s="417" t="s">
        <v>846</v>
      </c>
      <c r="C210" s="447">
        <v>0</v>
      </c>
      <c r="D210" s="447"/>
      <c r="E210" s="447"/>
      <c r="F210" s="281">
        <f t="shared" si="702"/>
        <v>0</v>
      </c>
      <c r="G210" s="447"/>
      <c r="H210" s="447"/>
      <c r="I210" s="281">
        <f t="shared" si="683"/>
        <v>0</v>
      </c>
      <c r="J210" s="447"/>
      <c r="K210" s="447"/>
      <c r="L210" s="282">
        <f t="shared" si="688"/>
        <v>0</v>
      </c>
      <c r="M210" s="447"/>
      <c r="N210" s="447"/>
      <c r="O210" s="282">
        <f t="shared" si="690"/>
        <v>0</v>
      </c>
      <c r="P210" s="447"/>
      <c r="Q210" s="447"/>
      <c r="R210" s="507">
        <f t="shared" si="524"/>
        <v>0</v>
      </c>
      <c r="S210" s="447">
        <v>0</v>
      </c>
      <c r="T210" s="447"/>
      <c r="U210" s="447"/>
      <c r="V210" s="447">
        <v>0</v>
      </c>
      <c r="W210" s="447"/>
      <c r="X210" s="447"/>
      <c r="Y210" s="506">
        <f t="shared" si="699"/>
        <v>0</v>
      </c>
      <c r="Z210" s="447"/>
      <c r="AA210" s="447"/>
      <c r="AB210" s="506">
        <f t="shared" si="700"/>
        <v>0</v>
      </c>
      <c r="AC210" s="447"/>
      <c r="AD210" s="447"/>
      <c r="AE210" s="506">
        <f t="shared" si="573"/>
        <v>0</v>
      </c>
      <c r="AF210" s="447"/>
      <c r="AG210" s="447"/>
      <c r="AH210" s="506">
        <f t="shared" si="575"/>
        <v>0</v>
      </c>
    </row>
    <row r="211" spans="1:34" s="393" customFormat="1" ht="26.25" customHeight="1" x14ac:dyDescent="0.2">
      <c r="A211" s="426"/>
      <c r="B211" s="416" t="s">
        <v>669</v>
      </c>
      <c r="C211" s="438">
        <f t="shared" ref="C211:S211" si="704">C212+C213+C214+C215+C216+C217</f>
        <v>3410000</v>
      </c>
      <c r="D211" s="438">
        <f t="shared" ref="D211:E211" si="705">D212+D213+D214+D215+D216+D217</f>
        <v>0</v>
      </c>
      <c r="E211" s="438">
        <f t="shared" si="705"/>
        <v>0</v>
      </c>
      <c r="F211" s="282">
        <f t="shared" si="702"/>
        <v>3410000</v>
      </c>
      <c r="G211" s="438">
        <f t="shared" ref="G211:H211" si="706">G212+G213+G214+G215+G216+G217</f>
        <v>0</v>
      </c>
      <c r="H211" s="438">
        <f t="shared" si="706"/>
        <v>0</v>
      </c>
      <c r="I211" s="282">
        <f t="shared" si="683"/>
        <v>3410000</v>
      </c>
      <c r="J211" s="438">
        <f t="shared" ref="J211:K211" si="707">J212+J213+J214+J215+J216+J217</f>
        <v>0</v>
      </c>
      <c r="K211" s="438">
        <f t="shared" si="707"/>
        <v>0</v>
      </c>
      <c r="L211" s="282">
        <f t="shared" si="688"/>
        <v>3410000</v>
      </c>
      <c r="M211" s="438">
        <f t="shared" ref="M211:N211" si="708">M212+M213+M214+M215+M216+M217</f>
        <v>0</v>
      </c>
      <c r="N211" s="438">
        <f t="shared" si="708"/>
        <v>0</v>
      </c>
      <c r="O211" s="282">
        <f t="shared" si="690"/>
        <v>3410000</v>
      </c>
      <c r="P211" s="438">
        <f t="shared" ref="P211:Q211" si="709">P212+P213+P214+P215+P216+P217</f>
        <v>0</v>
      </c>
      <c r="Q211" s="438">
        <f t="shared" si="709"/>
        <v>0</v>
      </c>
      <c r="R211" s="507">
        <f t="shared" si="524"/>
        <v>3410000</v>
      </c>
      <c r="S211" s="438">
        <f t="shared" si="704"/>
        <v>9599000</v>
      </c>
      <c r="T211" s="438">
        <f t="shared" ref="T211:V211" si="710">T212+T213+T214+T215+T216+T217</f>
        <v>0</v>
      </c>
      <c r="U211" s="438">
        <f t="shared" si="710"/>
        <v>0</v>
      </c>
      <c r="V211" s="438">
        <f t="shared" si="710"/>
        <v>9599000</v>
      </c>
      <c r="W211" s="438">
        <f t="shared" ref="W211:X211" si="711">W212+W213+W214+W215+W216+W217</f>
        <v>0</v>
      </c>
      <c r="X211" s="438">
        <f t="shared" si="711"/>
        <v>0</v>
      </c>
      <c r="Y211" s="507">
        <f t="shared" si="699"/>
        <v>9599000</v>
      </c>
      <c r="Z211" s="438">
        <f t="shared" ref="Z211:AA211" si="712">Z212+Z213+Z214+Z215+Z216+Z217</f>
        <v>0</v>
      </c>
      <c r="AA211" s="438">
        <f t="shared" si="712"/>
        <v>0</v>
      </c>
      <c r="AB211" s="507">
        <f t="shared" si="700"/>
        <v>9599000</v>
      </c>
      <c r="AC211" s="438">
        <f t="shared" ref="AC211:AD211" si="713">AC212+AC213+AC214+AC215+AC216+AC217</f>
        <v>0</v>
      </c>
      <c r="AD211" s="438">
        <f t="shared" si="713"/>
        <v>0</v>
      </c>
      <c r="AE211" s="507">
        <f t="shared" si="573"/>
        <v>9599000</v>
      </c>
      <c r="AF211" s="438">
        <f t="shared" ref="AF211:AG211" si="714">AF212+AF213+AF214+AF215+AF216+AF217</f>
        <v>0</v>
      </c>
      <c r="AG211" s="438">
        <f t="shared" si="714"/>
        <v>0</v>
      </c>
      <c r="AH211" s="507">
        <f t="shared" si="575"/>
        <v>9599000</v>
      </c>
    </row>
    <row r="212" spans="1:34" s="389" customFormat="1" ht="31.5" customHeight="1" x14ac:dyDescent="0.2">
      <c r="A212" s="396"/>
      <c r="B212" s="240" t="s">
        <v>675</v>
      </c>
      <c r="C212" s="281">
        <v>1160000</v>
      </c>
      <c r="D212" s="281"/>
      <c r="E212" s="281"/>
      <c r="F212" s="281">
        <f t="shared" si="702"/>
        <v>1160000</v>
      </c>
      <c r="G212" s="281"/>
      <c r="H212" s="281"/>
      <c r="I212" s="281">
        <f t="shared" si="683"/>
        <v>1160000</v>
      </c>
      <c r="J212" s="281"/>
      <c r="K212" s="281"/>
      <c r="L212" s="281">
        <f t="shared" si="688"/>
        <v>1160000</v>
      </c>
      <c r="M212" s="281"/>
      <c r="N212" s="281"/>
      <c r="O212" s="281">
        <f t="shared" si="690"/>
        <v>1160000</v>
      </c>
      <c r="P212" s="506"/>
      <c r="Q212" s="506"/>
      <c r="R212" s="506">
        <f t="shared" si="524"/>
        <v>1160000</v>
      </c>
      <c r="S212" s="506">
        <v>0</v>
      </c>
      <c r="T212" s="506"/>
      <c r="U212" s="506"/>
      <c r="V212" s="506">
        <v>0</v>
      </c>
      <c r="W212" s="506"/>
      <c r="X212" s="506"/>
      <c r="Y212" s="506">
        <f t="shared" si="699"/>
        <v>0</v>
      </c>
      <c r="Z212" s="506"/>
      <c r="AA212" s="506"/>
      <c r="AB212" s="506">
        <f t="shared" si="700"/>
        <v>0</v>
      </c>
      <c r="AC212" s="506"/>
      <c r="AD212" s="506"/>
      <c r="AE212" s="506">
        <f t="shared" si="573"/>
        <v>0</v>
      </c>
      <c r="AF212" s="506"/>
      <c r="AG212" s="506"/>
      <c r="AH212" s="506">
        <f t="shared" si="575"/>
        <v>0</v>
      </c>
    </row>
    <row r="213" spans="1:34" s="389" customFormat="1" ht="64.5" hidden="1" customHeight="1" x14ac:dyDescent="0.2">
      <c r="A213" s="396"/>
      <c r="B213" s="240" t="s">
        <v>867</v>
      </c>
      <c r="C213" s="281">
        <v>0</v>
      </c>
      <c r="D213" s="281"/>
      <c r="E213" s="281"/>
      <c r="F213" s="281">
        <f t="shared" si="702"/>
        <v>0</v>
      </c>
      <c r="G213" s="281"/>
      <c r="H213" s="281"/>
      <c r="I213" s="281">
        <f t="shared" si="683"/>
        <v>0</v>
      </c>
      <c r="J213" s="281"/>
      <c r="K213" s="281"/>
      <c r="L213" s="281">
        <f t="shared" si="688"/>
        <v>0</v>
      </c>
      <c r="M213" s="281"/>
      <c r="N213" s="281"/>
      <c r="O213" s="281">
        <f t="shared" si="690"/>
        <v>0</v>
      </c>
      <c r="P213" s="506"/>
      <c r="Q213" s="506"/>
      <c r="R213" s="506">
        <f t="shared" si="524"/>
        <v>0</v>
      </c>
      <c r="S213" s="506">
        <v>0</v>
      </c>
      <c r="T213" s="506"/>
      <c r="U213" s="506"/>
      <c r="V213" s="506">
        <v>0</v>
      </c>
      <c r="W213" s="506"/>
      <c r="X213" s="506"/>
      <c r="Y213" s="506">
        <f t="shared" si="699"/>
        <v>0</v>
      </c>
      <c r="Z213" s="506"/>
      <c r="AA213" s="506"/>
      <c r="AB213" s="506">
        <f t="shared" si="700"/>
        <v>0</v>
      </c>
      <c r="AC213" s="506"/>
      <c r="AD213" s="506"/>
      <c r="AE213" s="506">
        <f t="shared" si="573"/>
        <v>0</v>
      </c>
      <c r="AF213" s="506"/>
      <c r="AG213" s="506"/>
      <c r="AH213" s="506">
        <f t="shared" si="575"/>
        <v>0</v>
      </c>
    </row>
    <row r="214" spans="1:34" s="389" customFormat="1" ht="40.5" customHeight="1" x14ac:dyDescent="0.2">
      <c r="A214" s="396"/>
      <c r="B214" s="240" t="s">
        <v>786</v>
      </c>
      <c r="C214" s="281">
        <v>2250000</v>
      </c>
      <c r="D214" s="281"/>
      <c r="E214" s="281"/>
      <c r="F214" s="281">
        <f t="shared" si="702"/>
        <v>2250000</v>
      </c>
      <c r="G214" s="281"/>
      <c r="H214" s="281"/>
      <c r="I214" s="281">
        <f t="shared" si="683"/>
        <v>2250000</v>
      </c>
      <c r="J214" s="281"/>
      <c r="K214" s="281"/>
      <c r="L214" s="281">
        <f t="shared" si="688"/>
        <v>2250000</v>
      </c>
      <c r="M214" s="281"/>
      <c r="N214" s="281"/>
      <c r="O214" s="281">
        <f t="shared" si="690"/>
        <v>2250000</v>
      </c>
      <c r="P214" s="506"/>
      <c r="Q214" s="506"/>
      <c r="R214" s="506">
        <f t="shared" si="524"/>
        <v>2250000</v>
      </c>
      <c r="S214" s="506">
        <v>0</v>
      </c>
      <c r="T214" s="506"/>
      <c r="U214" s="506"/>
      <c r="V214" s="506">
        <v>0</v>
      </c>
      <c r="W214" s="506"/>
      <c r="X214" s="506"/>
      <c r="Y214" s="506">
        <f t="shared" si="699"/>
        <v>0</v>
      </c>
      <c r="Z214" s="506"/>
      <c r="AA214" s="506"/>
      <c r="AB214" s="506">
        <f t="shared" si="700"/>
        <v>0</v>
      </c>
      <c r="AC214" s="506"/>
      <c r="AD214" s="506"/>
      <c r="AE214" s="506">
        <f t="shared" si="573"/>
        <v>0</v>
      </c>
      <c r="AF214" s="506"/>
      <c r="AG214" s="506"/>
      <c r="AH214" s="506">
        <f t="shared" si="575"/>
        <v>0</v>
      </c>
    </row>
    <row r="215" spans="1:34" s="389" customFormat="1" ht="43.5" customHeight="1" x14ac:dyDescent="0.2">
      <c r="A215" s="396"/>
      <c r="B215" s="240" t="s">
        <v>893</v>
      </c>
      <c r="C215" s="281">
        <v>0</v>
      </c>
      <c r="D215" s="281"/>
      <c r="E215" s="281"/>
      <c r="F215" s="281">
        <f t="shared" si="702"/>
        <v>0</v>
      </c>
      <c r="G215" s="281"/>
      <c r="H215" s="281"/>
      <c r="I215" s="281">
        <f t="shared" si="683"/>
        <v>0</v>
      </c>
      <c r="J215" s="281"/>
      <c r="K215" s="281"/>
      <c r="L215" s="281">
        <f t="shared" si="688"/>
        <v>0</v>
      </c>
      <c r="M215" s="281"/>
      <c r="N215" s="281"/>
      <c r="O215" s="281">
        <f t="shared" si="690"/>
        <v>0</v>
      </c>
      <c r="P215" s="506"/>
      <c r="Q215" s="506"/>
      <c r="R215" s="506">
        <f t="shared" si="524"/>
        <v>0</v>
      </c>
      <c r="S215" s="506">
        <v>7020000</v>
      </c>
      <c r="T215" s="506"/>
      <c r="U215" s="506"/>
      <c r="V215" s="506">
        <v>7020000</v>
      </c>
      <c r="W215" s="506"/>
      <c r="X215" s="506"/>
      <c r="Y215" s="506">
        <f t="shared" si="699"/>
        <v>7020000</v>
      </c>
      <c r="Z215" s="506"/>
      <c r="AA215" s="506"/>
      <c r="AB215" s="506">
        <f t="shared" si="700"/>
        <v>7020000</v>
      </c>
      <c r="AC215" s="506"/>
      <c r="AD215" s="506"/>
      <c r="AE215" s="506">
        <f t="shared" si="573"/>
        <v>7020000</v>
      </c>
      <c r="AF215" s="506"/>
      <c r="AG215" s="506"/>
      <c r="AH215" s="506">
        <f t="shared" si="575"/>
        <v>7020000</v>
      </c>
    </row>
    <row r="216" spans="1:34" s="389" customFormat="1" ht="46.5" customHeight="1" x14ac:dyDescent="0.2">
      <c r="A216" s="396"/>
      <c r="B216" s="240" t="s">
        <v>920</v>
      </c>
      <c r="C216" s="281">
        <v>0</v>
      </c>
      <c r="D216" s="281"/>
      <c r="E216" s="281"/>
      <c r="F216" s="281">
        <f t="shared" si="702"/>
        <v>0</v>
      </c>
      <c r="G216" s="281"/>
      <c r="H216" s="281"/>
      <c r="I216" s="281">
        <f t="shared" si="683"/>
        <v>0</v>
      </c>
      <c r="J216" s="281"/>
      <c r="K216" s="281"/>
      <c r="L216" s="281">
        <f t="shared" si="688"/>
        <v>0</v>
      </c>
      <c r="M216" s="281"/>
      <c r="N216" s="281"/>
      <c r="O216" s="281">
        <f t="shared" si="690"/>
        <v>0</v>
      </c>
      <c r="P216" s="506"/>
      <c r="Q216" s="506"/>
      <c r="R216" s="506">
        <f t="shared" si="524"/>
        <v>0</v>
      </c>
      <c r="S216" s="506">
        <v>1710000</v>
      </c>
      <c r="T216" s="506"/>
      <c r="U216" s="506"/>
      <c r="V216" s="506">
        <v>1710000</v>
      </c>
      <c r="W216" s="506"/>
      <c r="X216" s="506"/>
      <c r="Y216" s="506">
        <f t="shared" si="699"/>
        <v>1710000</v>
      </c>
      <c r="Z216" s="506"/>
      <c r="AA216" s="506"/>
      <c r="AB216" s="506">
        <f t="shared" si="700"/>
        <v>1710000</v>
      </c>
      <c r="AC216" s="506"/>
      <c r="AD216" s="506"/>
      <c r="AE216" s="506">
        <f t="shared" si="573"/>
        <v>1710000</v>
      </c>
      <c r="AF216" s="506"/>
      <c r="AG216" s="506"/>
      <c r="AH216" s="506">
        <f t="shared" si="575"/>
        <v>1710000</v>
      </c>
    </row>
    <row r="217" spans="1:34" s="389" customFormat="1" ht="30" customHeight="1" x14ac:dyDescent="0.2">
      <c r="A217" s="396"/>
      <c r="B217" s="240" t="s">
        <v>787</v>
      </c>
      <c r="C217" s="281">
        <v>0</v>
      </c>
      <c r="D217" s="281"/>
      <c r="E217" s="281"/>
      <c r="F217" s="281">
        <f t="shared" si="702"/>
        <v>0</v>
      </c>
      <c r="G217" s="281"/>
      <c r="H217" s="281"/>
      <c r="I217" s="281">
        <f t="shared" si="683"/>
        <v>0</v>
      </c>
      <c r="J217" s="281"/>
      <c r="K217" s="281"/>
      <c r="L217" s="281">
        <f t="shared" si="688"/>
        <v>0</v>
      </c>
      <c r="M217" s="281"/>
      <c r="N217" s="281"/>
      <c r="O217" s="281">
        <f t="shared" si="690"/>
        <v>0</v>
      </c>
      <c r="P217" s="506"/>
      <c r="Q217" s="506"/>
      <c r="R217" s="506">
        <f t="shared" si="524"/>
        <v>0</v>
      </c>
      <c r="S217" s="506">
        <v>869000</v>
      </c>
      <c r="T217" s="506"/>
      <c r="U217" s="506"/>
      <c r="V217" s="506">
        <v>869000</v>
      </c>
      <c r="W217" s="506"/>
      <c r="X217" s="506"/>
      <c r="Y217" s="506">
        <f t="shared" si="699"/>
        <v>869000</v>
      </c>
      <c r="Z217" s="506"/>
      <c r="AA217" s="506"/>
      <c r="AB217" s="506">
        <f t="shared" si="700"/>
        <v>869000</v>
      </c>
      <c r="AC217" s="506"/>
      <c r="AD217" s="506"/>
      <c r="AE217" s="506">
        <f t="shared" si="573"/>
        <v>869000</v>
      </c>
      <c r="AF217" s="506"/>
      <c r="AG217" s="506"/>
      <c r="AH217" s="506">
        <f t="shared" si="575"/>
        <v>869000</v>
      </c>
    </row>
    <row r="218" spans="1:34" s="393" customFormat="1" ht="25.5" customHeight="1" x14ac:dyDescent="0.2">
      <c r="A218" s="426"/>
      <c r="B218" s="416" t="s">
        <v>456</v>
      </c>
      <c r="C218" s="438">
        <f t="shared" ref="C218:S218" si="715">C219+C220+C221</f>
        <v>22000000</v>
      </c>
      <c r="D218" s="438">
        <f t="shared" ref="D218:E218" si="716">D219+D220+D221</f>
        <v>0</v>
      </c>
      <c r="E218" s="438">
        <f t="shared" si="716"/>
        <v>0</v>
      </c>
      <c r="F218" s="282">
        <f t="shared" si="702"/>
        <v>22000000</v>
      </c>
      <c r="G218" s="438">
        <f t="shared" ref="G218:H218" si="717">G219+G220+G221</f>
        <v>0</v>
      </c>
      <c r="H218" s="438">
        <f t="shared" si="717"/>
        <v>0</v>
      </c>
      <c r="I218" s="282">
        <f t="shared" si="683"/>
        <v>22000000</v>
      </c>
      <c r="J218" s="438">
        <f t="shared" ref="J218:K218" si="718">J219+J220+J221</f>
        <v>0</v>
      </c>
      <c r="K218" s="438">
        <f t="shared" si="718"/>
        <v>0</v>
      </c>
      <c r="L218" s="282">
        <f t="shared" si="688"/>
        <v>22000000</v>
      </c>
      <c r="M218" s="438">
        <f t="shared" ref="M218:N218" si="719">M219+M220+M221</f>
        <v>0</v>
      </c>
      <c r="N218" s="438">
        <f t="shared" si="719"/>
        <v>0</v>
      </c>
      <c r="O218" s="282">
        <f t="shared" si="690"/>
        <v>22000000</v>
      </c>
      <c r="P218" s="438">
        <f t="shared" ref="P218:Q218" si="720">P219+P220+P221</f>
        <v>0</v>
      </c>
      <c r="Q218" s="438">
        <f t="shared" si="720"/>
        <v>0</v>
      </c>
      <c r="R218" s="507">
        <f t="shared" si="524"/>
        <v>22000000</v>
      </c>
      <c r="S218" s="438">
        <f t="shared" si="715"/>
        <v>17700000</v>
      </c>
      <c r="T218" s="438">
        <f t="shared" ref="T218:V218" si="721">T219+T220+T221</f>
        <v>0</v>
      </c>
      <c r="U218" s="438">
        <f t="shared" si="721"/>
        <v>0</v>
      </c>
      <c r="V218" s="438">
        <f t="shared" si="721"/>
        <v>17700000</v>
      </c>
      <c r="W218" s="438">
        <f t="shared" ref="W218:X218" si="722">W219+W220+W221</f>
        <v>0</v>
      </c>
      <c r="X218" s="438">
        <f t="shared" si="722"/>
        <v>0</v>
      </c>
      <c r="Y218" s="507">
        <f t="shared" si="699"/>
        <v>17700000</v>
      </c>
      <c r="Z218" s="438">
        <f t="shared" ref="Z218:AA218" si="723">Z219+Z220+Z221</f>
        <v>0</v>
      </c>
      <c r="AA218" s="438">
        <f t="shared" si="723"/>
        <v>0</v>
      </c>
      <c r="AB218" s="507">
        <f t="shared" si="700"/>
        <v>17700000</v>
      </c>
      <c r="AC218" s="438">
        <f t="shared" ref="AC218:AD218" si="724">AC219+AC220+AC221</f>
        <v>0</v>
      </c>
      <c r="AD218" s="438">
        <f t="shared" si="724"/>
        <v>0</v>
      </c>
      <c r="AE218" s="507">
        <f t="shared" si="573"/>
        <v>17700000</v>
      </c>
      <c r="AF218" s="438">
        <f t="shared" ref="AF218:AG218" si="725">AF219+AF220+AF221</f>
        <v>0</v>
      </c>
      <c r="AG218" s="438">
        <f t="shared" si="725"/>
        <v>0</v>
      </c>
      <c r="AH218" s="507">
        <f t="shared" si="575"/>
        <v>17700000</v>
      </c>
    </row>
    <row r="219" spans="1:34" s="389" customFormat="1" ht="39" hidden="1" customHeight="1" x14ac:dyDescent="0.2">
      <c r="A219" s="396"/>
      <c r="B219" s="417" t="s">
        <v>761</v>
      </c>
      <c r="C219" s="281">
        <v>0</v>
      </c>
      <c r="D219" s="281"/>
      <c r="E219" s="281"/>
      <c r="F219" s="281">
        <f t="shared" si="702"/>
        <v>0</v>
      </c>
      <c r="G219" s="281"/>
      <c r="H219" s="281"/>
      <c r="I219" s="281">
        <f t="shared" si="683"/>
        <v>0</v>
      </c>
      <c r="J219" s="281"/>
      <c r="K219" s="281"/>
      <c r="L219" s="282">
        <f t="shared" si="688"/>
        <v>0</v>
      </c>
      <c r="M219" s="281"/>
      <c r="N219" s="281"/>
      <c r="O219" s="282">
        <f t="shared" si="690"/>
        <v>0</v>
      </c>
      <c r="P219" s="506"/>
      <c r="Q219" s="506"/>
      <c r="R219" s="507">
        <f t="shared" si="524"/>
        <v>0</v>
      </c>
      <c r="S219" s="506">
        <v>0</v>
      </c>
      <c r="T219" s="506"/>
      <c r="U219" s="506"/>
      <c r="V219" s="506">
        <v>0</v>
      </c>
      <c r="W219" s="506"/>
      <c r="X219" s="506"/>
      <c r="Y219" s="506">
        <f t="shared" si="699"/>
        <v>0</v>
      </c>
      <c r="Z219" s="506"/>
      <c r="AA219" s="506"/>
      <c r="AB219" s="506">
        <f t="shared" si="700"/>
        <v>0</v>
      </c>
      <c r="AC219" s="506"/>
      <c r="AD219" s="506"/>
      <c r="AE219" s="506">
        <f t="shared" si="573"/>
        <v>0</v>
      </c>
      <c r="AF219" s="506"/>
      <c r="AG219" s="506"/>
      <c r="AH219" s="506">
        <f t="shared" si="575"/>
        <v>0</v>
      </c>
    </row>
    <row r="220" spans="1:34" s="389" customFormat="1" ht="40.5" customHeight="1" x14ac:dyDescent="0.2">
      <c r="A220" s="396"/>
      <c r="B220" s="240" t="s">
        <v>834</v>
      </c>
      <c r="C220" s="281">
        <v>22000000</v>
      </c>
      <c r="D220" s="281"/>
      <c r="E220" s="281"/>
      <c r="F220" s="281">
        <f t="shared" si="702"/>
        <v>22000000</v>
      </c>
      <c r="G220" s="281"/>
      <c r="H220" s="281"/>
      <c r="I220" s="281">
        <f t="shared" si="683"/>
        <v>22000000</v>
      </c>
      <c r="J220" s="281"/>
      <c r="K220" s="281"/>
      <c r="L220" s="281">
        <f t="shared" si="688"/>
        <v>22000000</v>
      </c>
      <c r="M220" s="281"/>
      <c r="N220" s="281"/>
      <c r="O220" s="281">
        <f t="shared" si="690"/>
        <v>22000000</v>
      </c>
      <c r="P220" s="506"/>
      <c r="Q220" s="506"/>
      <c r="R220" s="506">
        <f t="shared" si="524"/>
        <v>22000000</v>
      </c>
      <c r="S220" s="506">
        <v>11100000</v>
      </c>
      <c r="T220" s="506"/>
      <c r="U220" s="506"/>
      <c r="V220" s="506">
        <v>11100000</v>
      </c>
      <c r="W220" s="506"/>
      <c r="X220" s="506"/>
      <c r="Y220" s="506">
        <f t="shared" si="699"/>
        <v>11100000</v>
      </c>
      <c r="Z220" s="506"/>
      <c r="AA220" s="506"/>
      <c r="AB220" s="506">
        <f t="shared" si="700"/>
        <v>11100000</v>
      </c>
      <c r="AC220" s="506"/>
      <c r="AD220" s="506"/>
      <c r="AE220" s="506">
        <f t="shared" si="573"/>
        <v>11100000</v>
      </c>
      <c r="AF220" s="506"/>
      <c r="AG220" s="506"/>
      <c r="AH220" s="506">
        <f t="shared" si="575"/>
        <v>11100000</v>
      </c>
    </row>
    <row r="221" spans="1:34" s="389" customFormat="1" ht="45" customHeight="1" x14ac:dyDescent="0.2">
      <c r="A221" s="396"/>
      <c r="B221" s="240" t="s">
        <v>835</v>
      </c>
      <c r="C221" s="281">
        <v>0</v>
      </c>
      <c r="D221" s="281"/>
      <c r="E221" s="281"/>
      <c r="F221" s="281">
        <f t="shared" si="702"/>
        <v>0</v>
      </c>
      <c r="G221" s="281"/>
      <c r="H221" s="281"/>
      <c r="I221" s="281">
        <f t="shared" si="683"/>
        <v>0</v>
      </c>
      <c r="J221" s="281"/>
      <c r="K221" s="281"/>
      <c r="L221" s="281">
        <f t="shared" si="688"/>
        <v>0</v>
      </c>
      <c r="M221" s="281"/>
      <c r="N221" s="281"/>
      <c r="O221" s="281">
        <f t="shared" si="690"/>
        <v>0</v>
      </c>
      <c r="P221" s="506"/>
      <c r="Q221" s="506"/>
      <c r="R221" s="506">
        <f t="shared" si="524"/>
        <v>0</v>
      </c>
      <c r="S221" s="506">
        <v>6600000</v>
      </c>
      <c r="T221" s="506"/>
      <c r="U221" s="506"/>
      <c r="V221" s="506">
        <v>6600000</v>
      </c>
      <c r="W221" s="506"/>
      <c r="X221" s="506"/>
      <c r="Y221" s="506">
        <f t="shared" si="699"/>
        <v>6600000</v>
      </c>
      <c r="Z221" s="506"/>
      <c r="AA221" s="506"/>
      <c r="AB221" s="506">
        <f t="shared" si="700"/>
        <v>6600000</v>
      </c>
      <c r="AC221" s="506"/>
      <c r="AD221" s="506"/>
      <c r="AE221" s="506">
        <f t="shared" si="573"/>
        <v>6600000</v>
      </c>
      <c r="AF221" s="506"/>
      <c r="AG221" s="506"/>
      <c r="AH221" s="506">
        <f t="shared" si="575"/>
        <v>6600000</v>
      </c>
    </row>
    <row r="222" spans="1:34" s="393" customFormat="1" ht="21.95" customHeight="1" x14ac:dyDescent="0.2">
      <c r="A222" s="426"/>
      <c r="B222" s="416" t="s">
        <v>453</v>
      </c>
      <c r="C222" s="438">
        <f t="shared" ref="C222:S222" si="726">C223+C224+C225</f>
        <v>300000</v>
      </c>
      <c r="D222" s="438">
        <f t="shared" ref="D222:E222" si="727">D223+D224+D225</f>
        <v>0</v>
      </c>
      <c r="E222" s="438">
        <f t="shared" si="727"/>
        <v>0</v>
      </c>
      <c r="F222" s="282">
        <f t="shared" si="702"/>
        <v>300000</v>
      </c>
      <c r="G222" s="438">
        <f t="shared" ref="G222:H222" si="728">G223+G224+G225</f>
        <v>0</v>
      </c>
      <c r="H222" s="438">
        <f t="shared" si="728"/>
        <v>0</v>
      </c>
      <c r="I222" s="282">
        <f t="shared" si="683"/>
        <v>300000</v>
      </c>
      <c r="J222" s="438">
        <f t="shared" ref="J222:K222" si="729">J223+J224+J225</f>
        <v>0</v>
      </c>
      <c r="K222" s="438">
        <f t="shared" si="729"/>
        <v>0</v>
      </c>
      <c r="L222" s="282">
        <f t="shared" si="688"/>
        <v>300000</v>
      </c>
      <c r="M222" s="438">
        <f t="shared" ref="M222:N222" si="730">M223+M224+M225</f>
        <v>0</v>
      </c>
      <c r="N222" s="438">
        <f t="shared" si="730"/>
        <v>0</v>
      </c>
      <c r="O222" s="282">
        <f t="shared" si="690"/>
        <v>300000</v>
      </c>
      <c r="P222" s="438">
        <f t="shared" ref="P222:Q222" si="731">P223+P224+P225</f>
        <v>0</v>
      </c>
      <c r="Q222" s="438">
        <f t="shared" si="731"/>
        <v>0</v>
      </c>
      <c r="R222" s="507">
        <f t="shared" si="524"/>
        <v>300000</v>
      </c>
      <c r="S222" s="438">
        <f t="shared" si="726"/>
        <v>1328000</v>
      </c>
      <c r="T222" s="438">
        <f t="shared" ref="T222:V222" si="732">T223+T224+T225</f>
        <v>0</v>
      </c>
      <c r="U222" s="438">
        <f t="shared" si="732"/>
        <v>0</v>
      </c>
      <c r="V222" s="438">
        <f t="shared" si="732"/>
        <v>1328000</v>
      </c>
      <c r="W222" s="438">
        <f t="shared" ref="W222:X222" si="733">W223+W224+W225</f>
        <v>0</v>
      </c>
      <c r="X222" s="438">
        <f t="shared" si="733"/>
        <v>0</v>
      </c>
      <c r="Y222" s="507">
        <f t="shared" si="699"/>
        <v>1328000</v>
      </c>
      <c r="Z222" s="438">
        <f t="shared" ref="Z222:AA222" si="734">Z223+Z224+Z225</f>
        <v>0</v>
      </c>
      <c r="AA222" s="438">
        <f t="shared" si="734"/>
        <v>0</v>
      </c>
      <c r="AB222" s="507">
        <f t="shared" si="700"/>
        <v>1328000</v>
      </c>
      <c r="AC222" s="438">
        <f t="shared" ref="AC222:AD222" si="735">AC223+AC224+AC225</f>
        <v>0</v>
      </c>
      <c r="AD222" s="438">
        <f t="shared" si="735"/>
        <v>0</v>
      </c>
      <c r="AE222" s="507">
        <f t="shared" si="573"/>
        <v>1328000</v>
      </c>
      <c r="AF222" s="438">
        <f t="shared" ref="AF222:AG222" si="736">AF223+AF224+AF225</f>
        <v>0</v>
      </c>
      <c r="AG222" s="438">
        <f t="shared" si="736"/>
        <v>0</v>
      </c>
      <c r="AH222" s="507">
        <f t="shared" si="575"/>
        <v>1328000</v>
      </c>
    </row>
    <row r="223" spans="1:34" s="389" customFormat="1" ht="27.75" customHeight="1" x14ac:dyDescent="0.2">
      <c r="A223" s="396"/>
      <c r="B223" s="417" t="s">
        <v>760</v>
      </c>
      <c r="C223" s="281">
        <v>300000</v>
      </c>
      <c r="D223" s="281"/>
      <c r="E223" s="281"/>
      <c r="F223" s="281">
        <f t="shared" si="702"/>
        <v>300000</v>
      </c>
      <c r="G223" s="281"/>
      <c r="H223" s="281"/>
      <c r="I223" s="281">
        <f t="shared" si="683"/>
        <v>300000</v>
      </c>
      <c r="J223" s="281"/>
      <c r="K223" s="281"/>
      <c r="L223" s="281">
        <f t="shared" si="688"/>
        <v>300000</v>
      </c>
      <c r="M223" s="281"/>
      <c r="N223" s="281"/>
      <c r="O223" s="281">
        <f t="shared" si="690"/>
        <v>300000</v>
      </c>
      <c r="P223" s="506"/>
      <c r="Q223" s="506"/>
      <c r="R223" s="506">
        <f t="shared" ref="R223:R286" si="737">O223+P223+Q223</f>
        <v>300000</v>
      </c>
      <c r="S223" s="506">
        <v>1328000</v>
      </c>
      <c r="T223" s="506"/>
      <c r="U223" s="506"/>
      <c r="V223" s="506">
        <v>1328000</v>
      </c>
      <c r="W223" s="506"/>
      <c r="X223" s="506"/>
      <c r="Y223" s="506">
        <f t="shared" si="699"/>
        <v>1328000</v>
      </c>
      <c r="Z223" s="506"/>
      <c r="AA223" s="506"/>
      <c r="AB223" s="506">
        <f t="shared" si="700"/>
        <v>1328000</v>
      </c>
      <c r="AC223" s="506"/>
      <c r="AD223" s="506"/>
      <c r="AE223" s="506">
        <f t="shared" si="573"/>
        <v>1328000</v>
      </c>
      <c r="AF223" s="506"/>
      <c r="AG223" s="506"/>
      <c r="AH223" s="506">
        <f t="shared" si="575"/>
        <v>1328000</v>
      </c>
    </row>
    <row r="224" spans="1:34" s="389" customFormat="1" ht="41.25" hidden="1" customHeight="1" x14ac:dyDescent="0.2">
      <c r="A224" s="396"/>
      <c r="B224" s="417" t="s">
        <v>762</v>
      </c>
      <c r="C224" s="281">
        <v>0</v>
      </c>
      <c r="D224" s="281"/>
      <c r="E224" s="281"/>
      <c r="F224" s="281">
        <f t="shared" si="702"/>
        <v>0</v>
      </c>
      <c r="G224" s="281"/>
      <c r="H224" s="281"/>
      <c r="I224" s="281">
        <f t="shared" si="683"/>
        <v>0</v>
      </c>
      <c r="J224" s="281"/>
      <c r="K224" s="281"/>
      <c r="L224" s="282">
        <f t="shared" si="688"/>
        <v>0</v>
      </c>
      <c r="M224" s="281"/>
      <c r="N224" s="281"/>
      <c r="O224" s="282">
        <f t="shared" si="690"/>
        <v>0</v>
      </c>
      <c r="P224" s="506"/>
      <c r="Q224" s="506"/>
      <c r="R224" s="507">
        <f t="shared" si="737"/>
        <v>0</v>
      </c>
      <c r="S224" s="506">
        <v>0</v>
      </c>
      <c r="T224" s="506"/>
      <c r="U224" s="506"/>
      <c r="V224" s="506">
        <v>0</v>
      </c>
      <c r="W224" s="506"/>
      <c r="X224" s="506"/>
      <c r="Y224" s="506">
        <f t="shared" si="699"/>
        <v>0</v>
      </c>
      <c r="Z224" s="506"/>
      <c r="AA224" s="506"/>
      <c r="AB224" s="506">
        <f t="shared" si="700"/>
        <v>0</v>
      </c>
      <c r="AC224" s="506"/>
      <c r="AD224" s="506"/>
      <c r="AE224" s="506">
        <f t="shared" si="573"/>
        <v>0</v>
      </c>
      <c r="AF224" s="506"/>
      <c r="AG224" s="506"/>
      <c r="AH224" s="506">
        <f t="shared" si="575"/>
        <v>0</v>
      </c>
    </row>
    <row r="225" spans="1:34" s="389" customFormat="1" ht="41.25" hidden="1" customHeight="1" x14ac:dyDescent="0.2">
      <c r="A225" s="396"/>
      <c r="B225" s="417" t="s">
        <v>763</v>
      </c>
      <c r="C225" s="281">
        <v>0</v>
      </c>
      <c r="D225" s="281"/>
      <c r="E225" s="281"/>
      <c r="F225" s="281">
        <f t="shared" si="702"/>
        <v>0</v>
      </c>
      <c r="G225" s="281"/>
      <c r="H225" s="281"/>
      <c r="I225" s="281">
        <f t="shared" si="683"/>
        <v>0</v>
      </c>
      <c r="J225" s="281"/>
      <c r="K225" s="281"/>
      <c r="L225" s="282">
        <f t="shared" si="688"/>
        <v>0</v>
      </c>
      <c r="M225" s="281"/>
      <c r="N225" s="281"/>
      <c r="O225" s="282">
        <f t="shared" si="690"/>
        <v>0</v>
      </c>
      <c r="P225" s="506"/>
      <c r="Q225" s="506"/>
      <c r="R225" s="507">
        <f t="shared" si="737"/>
        <v>0</v>
      </c>
      <c r="S225" s="506">
        <v>0</v>
      </c>
      <c r="T225" s="506"/>
      <c r="U225" s="506"/>
      <c r="V225" s="506">
        <v>0</v>
      </c>
      <c r="W225" s="506"/>
      <c r="X225" s="506"/>
      <c r="Y225" s="506">
        <f t="shared" si="699"/>
        <v>0</v>
      </c>
      <c r="Z225" s="506"/>
      <c r="AA225" s="506"/>
      <c r="AB225" s="506">
        <f t="shared" si="700"/>
        <v>0</v>
      </c>
      <c r="AC225" s="506"/>
      <c r="AD225" s="506"/>
      <c r="AE225" s="506">
        <f t="shared" si="573"/>
        <v>0</v>
      </c>
      <c r="AF225" s="506"/>
      <c r="AG225" s="506"/>
      <c r="AH225" s="506">
        <f t="shared" si="575"/>
        <v>0</v>
      </c>
    </row>
    <row r="226" spans="1:34" s="393" customFormat="1" ht="19.5" customHeight="1" x14ac:dyDescent="0.2">
      <c r="A226" s="426"/>
      <c r="B226" s="416" t="s">
        <v>0</v>
      </c>
      <c r="C226" s="438">
        <f t="shared" ref="C226:S226" si="738">C227+C228</f>
        <v>7000000</v>
      </c>
      <c r="D226" s="438">
        <f t="shared" ref="D226:E226" si="739">D227+D228</f>
        <v>0</v>
      </c>
      <c r="E226" s="438">
        <f t="shared" si="739"/>
        <v>0</v>
      </c>
      <c r="F226" s="282">
        <f t="shared" si="702"/>
        <v>7000000</v>
      </c>
      <c r="G226" s="478">
        <f t="shared" ref="G226:H226" si="740">G227+G228</f>
        <v>-5700000</v>
      </c>
      <c r="H226" s="438">
        <f t="shared" si="740"/>
        <v>0</v>
      </c>
      <c r="I226" s="282">
        <f t="shared" si="683"/>
        <v>1300000</v>
      </c>
      <c r="J226" s="438">
        <f t="shared" ref="J226:K226" si="741">J227+J228</f>
        <v>0</v>
      </c>
      <c r="K226" s="438">
        <f t="shared" si="741"/>
        <v>0</v>
      </c>
      <c r="L226" s="282">
        <f t="shared" si="688"/>
        <v>1300000</v>
      </c>
      <c r="M226" s="438">
        <f t="shared" ref="M226:N226" si="742">M227+M228</f>
        <v>0</v>
      </c>
      <c r="N226" s="438">
        <f t="shared" si="742"/>
        <v>0</v>
      </c>
      <c r="O226" s="282">
        <f t="shared" si="690"/>
        <v>1300000</v>
      </c>
      <c r="P226" s="438">
        <f t="shared" ref="P226:Q226" si="743">P227+P228</f>
        <v>0</v>
      </c>
      <c r="Q226" s="438">
        <f t="shared" si="743"/>
        <v>0</v>
      </c>
      <c r="R226" s="507">
        <f t="shared" si="737"/>
        <v>1300000</v>
      </c>
      <c r="S226" s="438">
        <f t="shared" si="738"/>
        <v>11200000</v>
      </c>
      <c r="T226" s="438">
        <f t="shared" ref="T226:V226" si="744">T227+T228</f>
        <v>0</v>
      </c>
      <c r="U226" s="438">
        <f t="shared" si="744"/>
        <v>0</v>
      </c>
      <c r="V226" s="438">
        <f t="shared" si="744"/>
        <v>11200000</v>
      </c>
      <c r="W226" s="438">
        <f t="shared" ref="W226:X226" si="745">W227+W228</f>
        <v>0</v>
      </c>
      <c r="X226" s="438">
        <f t="shared" si="745"/>
        <v>0</v>
      </c>
      <c r="Y226" s="507">
        <f t="shared" si="699"/>
        <v>11200000</v>
      </c>
      <c r="Z226" s="438">
        <f t="shared" ref="Z226:AA226" si="746">Z227+Z228</f>
        <v>0</v>
      </c>
      <c r="AA226" s="438">
        <f t="shared" si="746"/>
        <v>0</v>
      </c>
      <c r="AB226" s="507">
        <f t="shared" si="700"/>
        <v>11200000</v>
      </c>
      <c r="AC226" s="438">
        <f t="shared" ref="AC226:AD226" si="747">AC227+AC228</f>
        <v>0</v>
      </c>
      <c r="AD226" s="438">
        <f t="shared" si="747"/>
        <v>0</v>
      </c>
      <c r="AE226" s="507">
        <f t="shared" si="573"/>
        <v>11200000</v>
      </c>
      <c r="AF226" s="438">
        <f t="shared" ref="AF226:AG226" si="748">AF227+AF228</f>
        <v>0</v>
      </c>
      <c r="AG226" s="438">
        <f t="shared" si="748"/>
        <v>0</v>
      </c>
      <c r="AH226" s="507">
        <f t="shared" si="575"/>
        <v>11200000</v>
      </c>
    </row>
    <row r="227" spans="1:34" s="389" customFormat="1" ht="78" customHeight="1" x14ac:dyDescent="0.2">
      <c r="A227" s="396"/>
      <c r="B227" s="240" t="s">
        <v>868</v>
      </c>
      <c r="C227" s="281">
        <v>5000000</v>
      </c>
      <c r="D227" s="281"/>
      <c r="E227" s="281"/>
      <c r="F227" s="281">
        <f t="shared" si="702"/>
        <v>5000000</v>
      </c>
      <c r="G227" s="471">
        <v>-3700000</v>
      </c>
      <c r="H227" s="281"/>
      <c r="I227" s="281">
        <f t="shared" si="683"/>
        <v>1300000</v>
      </c>
      <c r="J227" s="281"/>
      <c r="K227" s="281"/>
      <c r="L227" s="281">
        <f t="shared" si="688"/>
        <v>1300000</v>
      </c>
      <c r="M227" s="281"/>
      <c r="N227" s="281"/>
      <c r="O227" s="281">
        <f t="shared" si="690"/>
        <v>1300000</v>
      </c>
      <c r="P227" s="506"/>
      <c r="Q227" s="506"/>
      <c r="R227" s="506">
        <f t="shared" si="737"/>
        <v>1300000</v>
      </c>
      <c r="S227" s="506">
        <v>11200000</v>
      </c>
      <c r="T227" s="506"/>
      <c r="U227" s="506"/>
      <c r="V227" s="506">
        <v>11200000</v>
      </c>
      <c r="W227" s="506"/>
      <c r="X227" s="506"/>
      <c r="Y227" s="506">
        <f t="shared" si="699"/>
        <v>11200000</v>
      </c>
      <c r="Z227" s="506"/>
      <c r="AA227" s="506"/>
      <c r="AB227" s="506">
        <f t="shared" si="700"/>
        <v>11200000</v>
      </c>
      <c r="AC227" s="506"/>
      <c r="AD227" s="506"/>
      <c r="AE227" s="506">
        <f t="shared" si="573"/>
        <v>11200000</v>
      </c>
      <c r="AF227" s="506"/>
      <c r="AG227" s="506"/>
      <c r="AH227" s="506">
        <f t="shared" si="575"/>
        <v>11200000</v>
      </c>
    </row>
    <row r="228" spans="1:34" s="389" customFormat="1" ht="37.5" hidden="1" x14ac:dyDescent="0.2">
      <c r="A228" s="396"/>
      <c r="B228" s="240" t="s">
        <v>894</v>
      </c>
      <c r="C228" s="281">
        <v>2000000</v>
      </c>
      <c r="D228" s="281"/>
      <c r="E228" s="281"/>
      <c r="F228" s="281">
        <f t="shared" si="702"/>
        <v>2000000</v>
      </c>
      <c r="G228" s="471">
        <v>-2000000</v>
      </c>
      <c r="H228" s="281"/>
      <c r="I228" s="281">
        <f t="shared" si="683"/>
        <v>0</v>
      </c>
      <c r="J228" s="281"/>
      <c r="K228" s="281"/>
      <c r="L228" s="282">
        <f t="shared" si="688"/>
        <v>0</v>
      </c>
      <c r="M228" s="281"/>
      <c r="N228" s="281"/>
      <c r="O228" s="282">
        <f t="shared" si="690"/>
        <v>0</v>
      </c>
      <c r="P228" s="506"/>
      <c r="Q228" s="506"/>
      <c r="R228" s="507">
        <f t="shared" si="737"/>
        <v>0</v>
      </c>
      <c r="S228" s="506">
        <v>0</v>
      </c>
      <c r="T228" s="506"/>
      <c r="U228" s="506"/>
      <c r="V228" s="506">
        <v>0</v>
      </c>
      <c r="W228" s="506"/>
      <c r="X228" s="506"/>
      <c r="Y228" s="506">
        <f t="shared" si="699"/>
        <v>0</v>
      </c>
      <c r="Z228" s="506"/>
      <c r="AA228" s="506"/>
      <c r="AB228" s="506">
        <f t="shared" si="700"/>
        <v>0</v>
      </c>
      <c r="AC228" s="506"/>
      <c r="AD228" s="506"/>
      <c r="AE228" s="506">
        <f t="shared" si="573"/>
        <v>0</v>
      </c>
      <c r="AF228" s="506"/>
      <c r="AG228" s="506"/>
      <c r="AH228" s="506">
        <f t="shared" si="575"/>
        <v>0</v>
      </c>
    </row>
    <row r="229" spans="1:34" s="393" customFormat="1" ht="23.25" customHeight="1" x14ac:dyDescent="0.2">
      <c r="A229" s="426"/>
      <c r="B229" s="416" t="s">
        <v>457</v>
      </c>
      <c r="C229" s="438">
        <f t="shared" ref="C229:S229" si="749">C230+C231</f>
        <v>4480000</v>
      </c>
      <c r="D229" s="438">
        <f t="shared" ref="D229:E229" si="750">D230+D231</f>
        <v>0</v>
      </c>
      <c r="E229" s="438">
        <f t="shared" si="750"/>
        <v>0</v>
      </c>
      <c r="F229" s="282">
        <f t="shared" si="702"/>
        <v>4480000</v>
      </c>
      <c r="G229" s="438">
        <f t="shared" ref="G229:H229" si="751">G230+G231</f>
        <v>0</v>
      </c>
      <c r="H229" s="438">
        <f t="shared" si="751"/>
        <v>0</v>
      </c>
      <c r="I229" s="282">
        <f t="shared" si="683"/>
        <v>4480000</v>
      </c>
      <c r="J229" s="438">
        <f t="shared" ref="J229:K229" si="752">J230+J231</f>
        <v>0</v>
      </c>
      <c r="K229" s="438">
        <f t="shared" si="752"/>
        <v>0</v>
      </c>
      <c r="L229" s="282">
        <f t="shared" si="688"/>
        <v>4480000</v>
      </c>
      <c r="M229" s="438">
        <f t="shared" ref="M229:N229" si="753">M230+M231</f>
        <v>0</v>
      </c>
      <c r="N229" s="438">
        <f t="shared" si="753"/>
        <v>0</v>
      </c>
      <c r="O229" s="282">
        <f t="shared" si="690"/>
        <v>4480000</v>
      </c>
      <c r="P229" s="438">
        <f t="shared" ref="P229:Q229" si="754">P230+P231</f>
        <v>0</v>
      </c>
      <c r="Q229" s="438">
        <f t="shared" si="754"/>
        <v>0</v>
      </c>
      <c r="R229" s="507">
        <f t="shared" si="737"/>
        <v>4480000</v>
      </c>
      <c r="S229" s="438">
        <f t="shared" si="749"/>
        <v>2480000</v>
      </c>
      <c r="T229" s="438">
        <f t="shared" ref="T229:V229" si="755">T230+T231</f>
        <v>0</v>
      </c>
      <c r="U229" s="438">
        <f t="shared" si="755"/>
        <v>0</v>
      </c>
      <c r="V229" s="438">
        <f t="shared" si="755"/>
        <v>2480000</v>
      </c>
      <c r="W229" s="438">
        <f t="shared" ref="W229:X229" si="756">W230+W231</f>
        <v>0</v>
      </c>
      <c r="X229" s="438">
        <f t="shared" si="756"/>
        <v>0</v>
      </c>
      <c r="Y229" s="507">
        <f t="shared" si="699"/>
        <v>2480000</v>
      </c>
      <c r="Z229" s="438">
        <f t="shared" ref="Z229:AA229" si="757">Z230+Z231</f>
        <v>0</v>
      </c>
      <c r="AA229" s="438">
        <f t="shared" si="757"/>
        <v>0</v>
      </c>
      <c r="AB229" s="507">
        <f t="shared" si="700"/>
        <v>2480000</v>
      </c>
      <c r="AC229" s="438">
        <f t="shared" ref="AC229:AD229" si="758">AC230+AC231</f>
        <v>0</v>
      </c>
      <c r="AD229" s="438">
        <f t="shared" si="758"/>
        <v>0</v>
      </c>
      <c r="AE229" s="507">
        <f t="shared" si="573"/>
        <v>2480000</v>
      </c>
      <c r="AF229" s="438">
        <f t="shared" ref="AF229:AG229" si="759">AF230+AF231</f>
        <v>0</v>
      </c>
      <c r="AG229" s="438">
        <f t="shared" si="759"/>
        <v>0</v>
      </c>
      <c r="AH229" s="507">
        <f t="shared" si="575"/>
        <v>2480000</v>
      </c>
    </row>
    <row r="230" spans="1:34" s="389" customFormat="1" ht="31.5" customHeight="1" x14ac:dyDescent="0.2">
      <c r="A230" s="396"/>
      <c r="B230" s="240" t="s">
        <v>788</v>
      </c>
      <c r="C230" s="281">
        <v>4480000</v>
      </c>
      <c r="D230" s="281"/>
      <c r="E230" s="281"/>
      <c r="F230" s="281">
        <f t="shared" si="702"/>
        <v>4480000</v>
      </c>
      <c r="G230" s="281"/>
      <c r="H230" s="281"/>
      <c r="I230" s="281">
        <f t="shared" si="683"/>
        <v>4480000</v>
      </c>
      <c r="J230" s="281"/>
      <c r="K230" s="281"/>
      <c r="L230" s="281">
        <f t="shared" si="688"/>
        <v>4480000</v>
      </c>
      <c r="M230" s="281"/>
      <c r="N230" s="281"/>
      <c r="O230" s="281">
        <f t="shared" si="690"/>
        <v>4480000</v>
      </c>
      <c r="P230" s="506"/>
      <c r="Q230" s="506"/>
      <c r="R230" s="506">
        <f t="shared" si="737"/>
        <v>4480000</v>
      </c>
      <c r="S230" s="506">
        <v>2480000</v>
      </c>
      <c r="T230" s="506"/>
      <c r="U230" s="506"/>
      <c r="V230" s="506">
        <v>2480000</v>
      </c>
      <c r="W230" s="506"/>
      <c r="X230" s="506"/>
      <c r="Y230" s="506">
        <f t="shared" si="699"/>
        <v>2480000</v>
      </c>
      <c r="Z230" s="506"/>
      <c r="AA230" s="506"/>
      <c r="AB230" s="506">
        <f t="shared" si="700"/>
        <v>2480000</v>
      </c>
      <c r="AC230" s="506"/>
      <c r="AD230" s="506"/>
      <c r="AE230" s="506">
        <f t="shared" si="573"/>
        <v>2480000</v>
      </c>
      <c r="AF230" s="506"/>
      <c r="AG230" s="506"/>
      <c r="AH230" s="506">
        <f t="shared" si="575"/>
        <v>2480000</v>
      </c>
    </row>
    <row r="231" spans="1:34" s="389" customFormat="1" ht="25.5" hidden="1" customHeight="1" x14ac:dyDescent="0.2">
      <c r="A231" s="396"/>
      <c r="B231" s="240" t="s">
        <v>789</v>
      </c>
      <c r="C231" s="281">
        <v>0</v>
      </c>
      <c r="D231" s="281"/>
      <c r="E231" s="281"/>
      <c r="F231" s="281">
        <f t="shared" si="702"/>
        <v>0</v>
      </c>
      <c r="G231" s="281"/>
      <c r="H231" s="281"/>
      <c r="I231" s="281">
        <f t="shared" si="683"/>
        <v>0</v>
      </c>
      <c r="J231" s="281"/>
      <c r="K231" s="281"/>
      <c r="L231" s="282">
        <f t="shared" si="688"/>
        <v>0</v>
      </c>
      <c r="M231" s="281"/>
      <c r="N231" s="281"/>
      <c r="O231" s="282">
        <f t="shared" si="690"/>
        <v>0</v>
      </c>
      <c r="P231" s="506"/>
      <c r="Q231" s="506"/>
      <c r="R231" s="507">
        <f t="shared" si="737"/>
        <v>0</v>
      </c>
      <c r="S231" s="506">
        <v>0</v>
      </c>
      <c r="T231" s="506"/>
      <c r="U231" s="506"/>
      <c r="V231" s="506">
        <v>0</v>
      </c>
      <c r="W231" s="506"/>
      <c r="X231" s="506"/>
      <c r="Y231" s="506">
        <f t="shared" si="699"/>
        <v>0</v>
      </c>
      <c r="Z231" s="506"/>
      <c r="AA231" s="506"/>
      <c r="AB231" s="506">
        <f t="shared" si="700"/>
        <v>0</v>
      </c>
      <c r="AC231" s="506"/>
      <c r="AD231" s="506"/>
      <c r="AE231" s="506">
        <f t="shared" ref="AE231:AE294" si="760">AB231+AC231</f>
        <v>0</v>
      </c>
      <c r="AF231" s="506"/>
      <c r="AG231" s="506"/>
      <c r="AH231" s="506">
        <f t="shared" ref="AH231:AH294" si="761">AE231+AF231</f>
        <v>0</v>
      </c>
    </row>
    <row r="232" spans="1:34" s="393" customFormat="1" ht="21.75" customHeight="1" x14ac:dyDescent="0.2">
      <c r="A232" s="426"/>
      <c r="B232" s="416" t="s">
        <v>454</v>
      </c>
      <c r="C232" s="438">
        <f t="shared" ref="C232:S232" si="762">C233</f>
        <v>2000000</v>
      </c>
      <c r="D232" s="438">
        <f t="shared" si="762"/>
        <v>0</v>
      </c>
      <c r="E232" s="438">
        <f t="shared" si="762"/>
        <v>0</v>
      </c>
      <c r="F232" s="282">
        <f t="shared" si="702"/>
        <v>2000000</v>
      </c>
      <c r="G232" s="438">
        <f t="shared" si="762"/>
        <v>0</v>
      </c>
      <c r="H232" s="438">
        <f t="shared" si="762"/>
        <v>0</v>
      </c>
      <c r="I232" s="282">
        <f t="shared" si="683"/>
        <v>2000000</v>
      </c>
      <c r="J232" s="438">
        <f t="shared" si="762"/>
        <v>0</v>
      </c>
      <c r="K232" s="438">
        <f t="shared" si="762"/>
        <v>0</v>
      </c>
      <c r="L232" s="282">
        <f t="shared" si="688"/>
        <v>2000000</v>
      </c>
      <c r="M232" s="438">
        <f t="shared" si="762"/>
        <v>0</v>
      </c>
      <c r="N232" s="438">
        <f t="shared" si="762"/>
        <v>0</v>
      </c>
      <c r="O232" s="282">
        <f t="shared" si="690"/>
        <v>2000000</v>
      </c>
      <c r="P232" s="438">
        <f t="shared" si="762"/>
        <v>0</v>
      </c>
      <c r="Q232" s="438">
        <f t="shared" si="762"/>
        <v>0</v>
      </c>
      <c r="R232" s="507">
        <f t="shared" si="737"/>
        <v>2000000</v>
      </c>
      <c r="S232" s="438">
        <f t="shared" si="762"/>
        <v>2300000</v>
      </c>
      <c r="T232" s="438">
        <f t="shared" ref="T232:AG232" si="763">T233</f>
        <v>0</v>
      </c>
      <c r="U232" s="438">
        <f t="shared" si="763"/>
        <v>0</v>
      </c>
      <c r="V232" s="438">
        <f t="shared" si="763"/>
        <v>2300000</v>
      </c>
      <c r="W232" s="438">
        <f t="shared" si="763"/>
        <v>0</v>
      </c>
      <c r="X232" s="438">
        <f t="shared" si="763"/>
        <v>0</v>
      </c>
      <c r="Y232" s="507">
        <f t="shared" si="699"/>
        <v>2300000</v>
      </c>
      <c r="Z232" s="438">
        <f t="shared" si="763"/>
        <v>0</v>
      </c>
      <c r="AA232" s="438">
        <f t="shared" si="763"/>
        <v>0</v>
      </c>
      <c r="AB232" s="507">
        <f t="shared" si="700"/>
        <v>2300000</v>
      </c>
      <c r="AC232" s="438">
        <f t="shared" si="763"/>
        <v>0</v>
      </c>
      <c r="AD232" s="438">
        <f t="shared" si="763"/>
        <v>0</v>
      </c>
      <c r="AE232" s="507">
        <f t="shared" si="760"/>
        <v>2300000</v>
      </c>
      <c r="AF232" s="438">
        <f t="shared" si="763"/>
        <v>0</v>
      </c>
      <c r="AG232" s="438">
        <f t="shared" si="763"/>
        <v>0</v>
      </c>
      <c r="AH232" s="507">
        <f t="shared" si="761"/>
        <v>2300000</v>
      </c>
    </row>
    <row r="233" spans="1:34" s="389" customFormat="1" ht="27" customHeight="1" x14ac:dyDescent="0.2">
      <c r="A233" s="396"/>
      <c r="B233" s="240" t="s">
        <v>678</v>
      </c>
      <c r="C233" s="281">
        <v>2000000</v>
      </c>
      <c r="D233" s="281"/>
      <c r="E233" s="281"/>
      <c r="F233" s="281">
        <f t="shared" si="702"/>
        <v>2000000</v>
      </c>
      <c r="G233" s="281"/>
      <c r="H233" s="281"/>
      <c r="I233" s="281">
        <f t="shared" si="683"/>
        <v>2000000</v>
      </c>
      <c r="J233" s="281"/>
      <c r="K233" s="281"/>
      <c r="L233" s="281">
        <f t="shared" si="688"/>
        <v>2000000</v>
      </c>
      <c r="M233" s="281"/>
      <c r="N233" s="281"/>
      <c r="O233" s="281">
        <f t="shared" si="690"/>
        <v>2000000</v>
      </c>
      <c r="P233" s="506"/>
      <c r="Q233" s="506"/>
      <c r="R233" s="506">
        <f t="shared" si="737"/>
        <v>2000000</v>
      </c>
      <c r="S233" s="506">
        <v>2300000</v>
      </c>
      <c r="T233" s="506"/>
      <c r="U233" s="506"/>
      <c r="V233" s="506">
        <v>2300000</v>
      </c>
      <c r="W233" s="506"/>
      <c r="X233" s="506"/>
      <c r="Y233" s="506">
        <f t="shared" si="699"/>
        <v>2300000</v>
      </c>
      <c r="Z233" s="506"/>
      <c r="AA233" s="506"/>
      <c r="AB233" s="506">
        <f t="shared" si="700"/>
        <v>2300000</v>
      </c>
      <c r="AC233" s="506"/>
      <c r="AD233" s="506"/>
      <c r="AE233" s="506">
        <f t="shared" si="760"/>
        <v>2300000</v>
      </c>
      <c r="AF233" s="506"/>
      <c r="AG233" s="506"/>
      <c r="AH233" s="506">
        <f t="shared" si="761"/>
        <v>2300000</v>
      </c>
    </row>
    <row r="234" spans="1:34" s="393" customFormat="1" ht="21" customHeight="1" x14ac:dyDescent="0.2">
      <c r="A234" s="426"/>
      <c r="B234" s="415" t="s">
        <v>455</v>
      </c>
      <c r="C234" s="438">
        <f t="shared" ref="C234:S234" si="764">C235+C236+C237+C238+C239</f>
        <v>39821750</v>
      </c>
      <c r="D234" s="438">
        <f t="shared" ref="D234:E234" si="765">D235+D236+D237+D238+D239</f>
        <v>0</v>
      </c>
      <c r="E234" s="438">
        <f t="shared" si="765"/>
        <v>0</v>
      </c>
      <c r="F234" s="282">
        <f t="shared" si="702"/>
        <v>39821750</v>
      </c>
      <c r="G234" s="438">
        <f t="shared" ref="G234:H234" si="766">G235+G236+G237+G238+G239</f>
        <v>0</v>
      </c>
      <c r="H234" s="438">
        <f t="shared" si="766"/>
        <v>0</v>
      </c>
      <c r="I234" s="282">
        <f t="shared" ref="I234:I265" si="767">E234+F234+G234</f>
        <v>39821750</v>
      </c>
      <c r="J234" s="438">
        <f t="shared" ref="J234:K234" si="768">J235+J236+J237+J238+J239</f>
        <v>0</v>
      </c>
      <c r="K234" s="438">
        <f t="shared" si="768"/>
        <v>0</v>
      </c>
      <c r="L234" s="282">
        <f t="shared" si="688"/>
        <v>39821750</v>
      </c>
      <c r="M234" s="438">
        <f t="shared" ref="M234:N234" si="769">M235+M236+M237+M238+M239</f>
        <v>0</v>
      </c>
      <c r="N234" s="438">
        <f t="shared" si="769"/>
        <v>0</v>
      </c>
      <c r="O234" s="282">
        <f t="shared" si="690"/>
        <v>39821750</v>
      </c>
      <c r="P234" s="438">
        <f t="shared" ref="P234:Q234" si="770">P235+P236+P237+P238+P239</f>
        <v>0</v>
      </c>
      <c r="Q234" s="438">
        <f t="shared" si="770"/>
        <v>0</v>
      </c>
      <c r="R234" s="507">
        <f t="shared" si="737"/>
        <v>39821750</v>
      </c>
      <c r="S234" s="438">
        <f t="shared" si="764"/>
        <v>16838000</v>
      </c>
      <c r="T234" s="438">
        <f t="shared" ref="T234:V234" si="771">T235+T236+T237+T238+T239</f>
        <v>0</v>
      </c>
      <c r="U234" s="438">
        <f t="shared" si="771"/>
        <v>0</v>
      </c>
      <c r="V234" s="438">
        <f t="shared" si="771"/>
        <v>16838000</v>
      </c>
      <c r="W234" s="438">
        <f t="shared" ref="W234:X234" si="772">W235+W236+W237+W238+W239</f>
        <v>0</v>
      </c>
      <c r="X234" s="438">
        <f t="shared" si="772"/>
        <v>0</v>
      </c>
      <c r="Y234" s="507">
        <f t="shared" si="699"/>
        <v>16838000</v>
      </c>
      <c r="Z234" s="438">
        <f t="shared" ref="Z234:AA234" si="773">Z235+Z236+Z237+Z238+Z239</f>
        <v>0</v>
      </c>
      <c r="AA234" s="438">
        <f t="shared" si="773"/>
        <v>0</v>
      </c>
      <c r="AB234" s="507">
        <f t="shared" si="700"/>
        <v>16838000</v>
      </c>
      <c r="AC234" s="438">
        <f t="shared" ref="AC234:AD234" si="774">AC235+AC236+AC237+AC238+AC239</f>
        <v>0</v>
      </c>
      <c r="AD234" s="438">
        <f t="shared" si="774"/>
        <v>0</v>
      </c>
      <c r="AE234" s="507">
        <f t="shared" si="760"/>
        <v>16838000</v>
      </c>
      <c r="AF234" s="438">
        <f t="shared" ref="AF234:AG234" si="775">AF235+AF236+AF237+AF238+AF239</f>
        <v>0</v>
      </c>
      <c r="AG234" s="438">
        <f t="shared" si="775"/>
        <v>0</v>
      </c>
      <c r="AH234" s="507">
        <f t="shared" si="761"/>
        <v>16838000</v>
      </c>
    </row>
    <row r="235" spans="1:34" s="389" customFormat="1" ht="25.5" customHeight="1" x14ac:dyDescent="0.2">
      <c r="A235" s="396"/>
      <c r="B235" s="240" t="s">
        <v>895</v>
      </c>
      <c r="C235" s="281">
        <v>10551750</v>
      </c>
      <c r="D235" s="281"/>
      <c r="E235" s="281"/>
      <c r="F235" s="281">
        <f t="shared" si="702"/>
        <v>10551750</v>
      </c>
      <c r="G235" s="281"/>
      <c r="H235" s="281"/>
      <c r="I235" s="281">
        <f t="shared" si="767"/>
        <v>10551750</v>
      </c>
      <c r="J235" s="281"/>
      <c r="K235" s="281"/>
      <c r="L235" s="281">
        <f t="shared" si="688"/>
        <v>10551750</v>
      </c>
      <c r="M235" s="281"/>
      <c r="N235" s="281"/>
      <c r="O235" s="281">
        <f t="shared" si="690"/>
        <v>10551750</v>
      </c>
      <c r="P235" s="506"/>
      <c r="Q235" s="506"/>
      <c r="R235" s="506">
        <f t="shared" si="737"/>
        <v>10551750</v>
      </c>
      <c r="S235" s="506">
        <v>0</v>
      </c>
      <c r="T235" s="506"/>
      <c r="U235" s="506"/>
      <c r="V235" s="506">
        <v>0</v>
      </c>
      <c r="W235" s="506"/>
      <c r="X235" s="506"/>
      <c r="Y235" s="506">
        <f t="shared" si="699"/>
        <v>0</v>
      </c>
      <c r="Z235" s="506"/>
      <c r="AA235" s="506"/>
      <c r="AB235" s="506">
        <f t="shared" si="700"/>
        <v>0</v>
      </c>
      <c r="AC235" s="506"/>
      <c r="AD235" s="506"/>
      <c r="AE235" s="506">
        <f t="shared" si="760"/>
        <v>0</v>
      </c>
      <c r="AF235" s="506"/>
      <c r="AG235" s="506"/>
      <c r="AH235" s="506">
        <f t="shared" si="761"/>
        <v>0</v>
      </c>
    </row>
    <row r="236" spans="1:34" s="389" customFormat="1" ht="41.25" customHeight="1" x14ac:dyDescent="0.2">
      <c r="A236" s="396"/>
      <c r="B236" s="240" t="s">
        <v>677</v>
      </c>
      <c r="C236" s="281">
        <v>23101000</v>
      </c>
      <c r="D236" s="281"/>
      <c r="E236" s="281"/>
      <c r="F236" s="281">
        <f t="shared" si="702"/>
        <v>23101000</v>
      </c>
      <c r="G236" s="281"/>
      <c r="H236" s="281"/>
      <c r="I236" s="281">
        <f t="shared" si="767"/>
        <v>23101000</v>
      </c>
      <c r="J236" s="281"/>
      <c r="K236" s="281"/>
      <c r="L236" s="281">
        <f t="shared" si="688"/>
        <v>23101000</v>
      </c>
      <c r="M236" s="281"/>
      <c r="N236" s="281"/>
      <c r="O236" s="281">
        <f t="shared" si="690"/>
        <v>23101000</v>
      </c>
      <c r="P236" s="506"/>
      <c r="Q236" s="506"/>
      <c r="R236" s="506">
        <f t="shared" si="737"/>
        <v>23101000</v>
      </c>
      <c r="S236" s="506">
        <v>0</v>
      </c>
      <c r="T236" s="506"/>
      <c r="U236" s="506"/>
      <c r="V236" s="506">
        <v>0</v>
      </c>
      <c r="W236" s="506"/>
      <c r="X236" s="506"/>
      <c r="Y236" s="506">
        <f t="shared" si="699"/>
        <v>0</v>
      </c>
      <c r="Z236" s="506"/>
      <c r="AA236" s="506"/>
      <c r="AB236" s="506">
        <f t="shared" si="700"/>
        <v>0</v>
      </c>
      <c r="AC236" s="506"/>
      <c r="AD236" s="506"/>
      <c r="AE236" s="506">
        <f t="shared" si="760"/>
        <v>0</v>
      </c>
      <c r="AF236" s="506"/>
      <c r="AG236" s="506"/>
      <c r="AH236" s="506">
        <f t="shared" si="761"/>
        <v>0</v>
      </c>
    </row>
    <row r="237" spans="1:34" s="389" customFormat="1" ht="23.25" customHeight="1" x14ac:dyDescent="0.2">
      <c r="A237" s="396"/>
      <c r="B237" s="240" t="s">
        <v>790</v>
      </c>
      <c r="C237" s="281">
        <v>6169000</v>
      </c>
      <c r="D237" s="281"/>
      <c r="E237" s="281"/>
      <c r="F237" s="281">
        <f t="shared" si="702"/>
        <v>6169000</v>
      </c>
      <c r="G237" s="281"/>
      <c r="H237" s="281"/>
      <c r="I237" s="281">
        <f t="shared" si="767"/>
        <v>6169000</v>
      </c>
      <c r="J237" s="281"/>
      <c r="K237" s="281"/>
      <c r="L237" s="281">
        <f t="shared" si="688"/>
        <v>6169000</v>
      </c>
      <c r="M237" s="281"/>
      <c r="N237" s="281"/>
      <c r="O237" s="281">
        <f t="shared" si="690"/>
        <v>6169000</v>
      </c>
      <c r="P237" s="506"/>
      <c r="Q237" s="506"/>
      <c r="R237" s="506">
        <f t="shared" si="737"/>
        <v>6169000</v>
      </c>
      <c r="S237" s="506">
        <v>5031000</v>
      </c>
      <c r="T237" s="506"/>
      <c r="U237" s="506"/>
      <c r="V237" s="506">
        <v>5031000</v>
      </c>
      <c r="W237" s="506"/>
      <c r="X237" s="506"/>
      <c r="Y237" s="506">
        <f t="shared" si="699"/>
        <v>5031000</v>
      </c>
      <c r="Z237" s="506"/>
      <c r="AA237" s="506"/>
      <c r="AB237" s="506">
        <f t="shared" si="700"/>
        <v>5031000</v>
      </c>
      <c r="AC237" s="506"/>
      <c r="AD237" s="506"/>
      <c r="AE237" s="506">
        <f t="shared" si="760"/>
        <v>5031000</v>
      </c>
      <c r="AF237" s="506"/>
      <c r="AG237" s="506"/>
      <c r="AH237" s="506">
        <f t="shared" si="761"/>
        <v>5031000</v>
      </c>
    </row>
    <row r="238" spans="1:34" s="389" customFormat="1" ht="21.75" customHeight="1" x14ac:dyDescent="0.2">
      <c r="A238" s="396"/>
      <c r="B238" s="240" t="s">
        <v>791</v>
      </c>
      <c r="C238" s="281">
        <v>0</v>
      </c>
      <c r="D238" s="281"/>
      <c r="E238" s="281"/>
      <c r="F238" s="281">
        <f t="shared" si="702"/>
        <v>0</v>
      </c>
      <c r="G238" s="281"/>
      <c r="H238" s="281"/>
      <c r="I238" s="281">
        <f t="shared" si="767"/>
        <v>0</v>
      </c>
      <c r="J238" s="281"/>
      <c r="K238" s="281"/>
      <c r="L238" s="281">
        <f t="shared" si="688"/>
        <v>0</v>
      </c>
      <c r="M238" s="281"/>
      <c r="N238" s="281"/>
      <c r="O238" s="281">
        <f t="shared" si="690"/>
        <v>0</v>
      </c>
      <c r="P238" s="506"/>
      <c r="Q238" s="506"/>
      <c r="R238" s="506">
        <f t="shared" si="737"/>
        <v>0</v>
      </c>
      <c r="S238" s="506">
        <v>11807000</v>
      </c>
      <c r="T238" s="506"/>
      <c r="U238" s="506"/>
      <c r="V238" s="506">
        <v>11807000</v>
      </c>
      <c r="W238" s="506"/>
      <c r="X238" s="506"/>
      <c r="Y238" s="506">
        <f t="shared" si="699"/>
        <v>11807000</v>
      </c>
      <c r="Z238" s="506"/>
      <c r="AA238" s="506"/>
      <c r="AB238" s="506">
        <f t="shared" si="700"/>
        <v>11807000</v>
      </c>
      <c r="AC238" s="506"/>
      <c r="AD238" s="506"/>
      <c r="AE238" s="506">
        <f t="shared" si="760"/>
        <v>11807000</v>
      </c>
      <c r="AF238" s="506"/>
      <c r="AG238" s="506"/>
      <c r="AH238" s="506">
        <f t="shared" si="761"/>
        <v>11807000</v>
      </c>
    </row>
    <row r="239" spans="1:34" s="389" customFormat="1" ht="24" hidden="1" customHeight="1" x14ac:dyDescent="0.2">
      <c r="A239" s="396"/>
      <c r="B239" s="240" t="s">
        <v>792</v>
      </c>
      <c r="C239" s="281">
        <v>0</v>
      </c>
      <c r="D239" s="281"/>
      <c r="E239" s="281"/>
      <c r="F239" s="281">
        <f t="shared" si="702"/>
        <v>0</v>
      </c>
      <c r="G239" s="281"/>
      <c r="H239" s="281"/>
      <c r="I239" s="281">
        <f t="shared" si="767"/>
        <v>0</v>
      </c>
      <c r="J239" s="281"/>
      <c r="K239" s="281"/>
      <c r="L239" s="282">
        <f t="shared" si="688"/>
        <v>0</v>
      </c>
      <c r="M239" s="281"/>
      <c r="N239" s="281"/>
      <c r="O239" s="282">
        <f t="shared" si="690"/>
        <v>0</v>
      </c>
      <c r="P239" s="506"/>
      <c r="Q239" s="506"/>
      <c r="R239" s="507">
        <f t="shared" si="737"/>
        <v>0</v>
      </c>
      <c r="S239" s="506">
        <v>0</v>
      </c>
      <c r="T239" s="506"/>
      <c r="U239" s="506"/>
      <c r="V239" s="506">
        <v>0</v>
      </c>
      <c r="W239" s="506"/>
      <c r="X239" s="506"/>
      <c r="Y239" s="506">
        <f t="shared" si="699"/>
        <v>0</v>
      </c>
      <c r="Z239" s="506"/>
      <c r="AA239" s="506"/>
      <c r="AB239" s="506">
        <f t="shared" si="700"/>
        <v>0</v>
      </c>
      <c r="AC239" s="506"/>
      <c r="AD239" s="506"/>
      <c r="AE239" s="506">
        <f t="shared" si="760"/>
        <v>0</v>
      </c>
      <c r="AF239" s="506"/>
      <c r="AG239" s="506"/>
      <c r="AH239" s="506">
        <f t="shared" si="761"/>
        <v>0</v>
      </c>
    </row>
    <row r="240" spans="1:34" s="393" customFormat="1" ht="18.75" customHeight="1" x14ac:dyDescent="0.2">
      <c r="A240" s="426"/>
      <c r="B240" s="416" t="s">
        <v>458</v>
      </c>
      <c r="C240" s="438">
        <f t="shared" ref="C240:S240" si="776">C241</f>
        <v>3000000</v>
      </c>
      <c r="D240" s="438">
        <f t="shared" si="776"/>
        <v>0</v>
      </c>
      <c r="E240" s="438">
        <f t="shared" si="776"/>
        <v>0</v>
      </c>
      <c r="F240" s="282">
        <f t="shared" si="702"/>
        <v>3000000</v>
      </c>
      <c r="G240" s="478">
        <f t="shared" si="776"/>
        <v>-3000000</v>
      </c>
      <c r="H240" s="438">
        <f t="shared" si="776"/>
        <v>0</v>
      </c>
      <c r="I240" s="282">
        <f t="shared" si="767"/>
        <v>0</v>
      </c>
      <c r="J240" s="438">
        <f t="shared" si="776"/>
        <v>0</v>
      </c>
      <c r="K240" s="438">
        <f t="shared" si="776"/>
        <v>0</v>
      </c>
      <c r="L240" s="282">
        <f t="shared" si="688"/>
        <v>0</v>
      </c>
      <c r="M240" s="438">
        <f t="shared" si="776"/>
        <v>0</v>
      </c>
      <c r="N240" s="438">
        <f t="shared" si="776"/>
        <v>0</v>
      </c>
      <c r="O240" s="282">
        <f t="shared" si="690"/>
        <v>0</v>
      </c>
      <c r="P240" s="438">
        <f t="shared" si="776"/>
        <v>0</v>
      </c>
      <c r="Q240" s="438">
        <f t="shared" si="776"/>
        <v>0</v>
      </c>
      <c r="R240" s="507">
        <f t="shared" si="737"/>
        <v>0</v>
      </c>
      <c r="S240" s="438">
        <f t="shared" si="776"/>
        <v>8000000</v>
      </c>
      <c r="T240" s="438">
        <f t="shared" ref="T240:AG240" si="777">T241</f>
        <v>0</v>
      </c>
      <c r="U240" s="438">
        <f t="shared" si="777"/>
        <v>0</v>
      </c>
      <c r="V240" s="438">
        <f t="shared" si="777"/>
        <v>8000000</v>
      </c>
      <c r="W240" s="438">
        <f t="shared" si="777"/>
        <v>0</v>
      </c>
      <c r="X240" s="438">
        <f t="shared" si="777"/>
        <v>0</v>
      </c>
      <c r="Y240" s="507">
        <f t="shared" si="699"/>
        <v>8000000</v>
      </c>
      <c r="Z240" s="438">
        <f t="shared" si="777"/>
        <v>0</v>
      </c>
      <c r="AA240" s="438">
        <f t="shared" si="777"/>
        <v>0</v>
      </c>
      <c r="AB240" s="507">
        <f t="shared" si="700"/>
        <v>8000000</v>
      </c>
      <c r="AC240" s="438">
        <f t="shared" si="777"/>
        <v>0</v>
      </c>
      <c r="AD240" s="438">
        <f t="shared" si="777"/>
        <v>0</v>
      </c>
      <c r="AE240" s="507">
        <f t="shared" si="760"/>
        <v>8000000</v>
      </c>
      <c r="AF240" s="438">
        <f t="shared" si="777"/>
        <v>0</v>
      </c>
      <c r="AG240" s="438">
        <f t="shared" si="777"/>
        <v>0</v>
      </c>
      <c r="AH240" s="507">
        <f t="shared" si="761"/>
        <v>8000000</v>
      </c>
    </row>
    <row r="241" spans="1:34" s="389" customFormat="1" ht="57.75" customHeight="1" x14ac:dyDescent="0.2">
      <c r="A241" s="396"/>
      <c r="B241" s="240" t="s">
        <v>836</v>
      </c>
      <c r="C241" s="281">
        <v>3000000</v>
      </c>
      <c r="D241" s="281"/>
      <c r="E241" s="281"/>
      <c r="F241" s="281">
        <f t="shared" si="702"/>
        <v>3000000</v>
      </c>
      <c r="G241" s="471">
        <v>-3000000</v>
      </c>
      <c r="H241" s="281"/>
      <c r="I241" s="281">
        <f t="shared" si="767"/>
        <v>0</v>
      </c>
      <c r="J241" s="281"/>
      <c r="K241" s="281"/>
      <c r="L241" s="281">
        <f t="shared" si="688"/>
        <v>0</v>
      </c>
      <c r="M241" s="281"/>
      <c r="N241" s="281"/>
      <c r="O241" s="281">
        <f t="shared" si="690"/>
        <v>0</v>
      </c>
      <c r="P241" s="506"/>
      <c r="Q241" s="506"/>
      <c r="R241" s="506">
        <f t="shared" si="737"/>
        <v>0</v>
      </c>
      <c r="S241" s="506">
        <v>8000000</v>
      </c>
      <c r="T241" s="506"/>
      <c r="U241" s="506"/>
      <c r="V241" s="506">
        <v>8000000</v>
      </c>
      <c r="W241" s="506"/>
      <c r="X241" s="506"/>
      <c r="Y241" s="506">
        <f t="shared" si="699"/>
        <v>8000000</v>
      </c>
      <c r="Z241" s="506"/>
      <c r="AA241" s="506"/>
      <c r="AB241" s="506">
        <f t="shared" si="700"/>
        <v>8000000</v>
      </c>
      <c r="AC241" s="506"/>
      <c r="AD241" s="506"/>
      <c r="AE241" s="506">
        <f t="shared" si="760"/>
        <v>8000000</v>
      </c>
      <c r="AF241" s="506"/>
      <c r="AG241" s="506"/>
      <c r="AH241" s="506">
        <f t="shared" si="761"/>
        <v>8000000</v>
      </c>
    </row>
    <row r="242" spans="1:34" s="393" customFormat="1" ht="21.75" customHeight="1" x14ac:dyDescent="0.2">
      <c r="A242" s="426"/>
      <c r="B242" s="416" t="s">
        <v>671</v>
      </c>
      <c r="C242" s="438">
        <f t="shared" ref="C242:S242" si="778">C243+C244+C245+C246</f>
        <v>4500000</v>
      </c>
      <c r="D242" s="438">
        <f t="shared" ref="D242:E242" si="779">D243+D244+D245+D246</f>
        <v>0</v>
      </c>
      <c r="E242" s="438">
        <f t="shared" si="779"/>
        <v>0</v>
      </c>
      <c r="F242" s="282">
        <f t="shared" si="702"/>
        <v>4500000</v>
      </c>
      <c r="G242" s="438">
        <f t="shared" ref="G242:H242" si="780">G243+G244+G245+G246</f>
        <v>0</v>
      </c>
      <c r="H242" s="438">
        <f t="shared" si="780"/>
        <v>0</v>
      </c>
      <c r="I242" s="282">
        <f t="shared" si="767"/>
        <v>4500000</v>
      </c>
      <c r="J242" s="438">
        <f t="shared" ref="J242:K242" si="781">J243+J244+J245+J246</f>
        <v>0</v>
      </c>
      <c r="K242" s="438">
        <f t="shared" si="781"/>
        <v>0</v>
      </c>
      <c r="L242" s="282">
        <f t="shared" si="688"/>
        <v>4500000</v>
      </c>
      <c r="M242" s="438">
        <f t="shared" ref="M242:N242" si="782">M243+M244+M245+M246</f>
        <v>0</v>
      </c>
      <c r="N242" s="438">
        <f t="shared" si="782"/>
        <v>0</v>
      </c>
      <c r="O242" s="282">
        <f t="shared" si="690"/>
        <v>4500000</v>
      </c>
      <c r="P242" s="438">
        <f t="shared" ref="P242:Q242" si="783">P243+P244+P245+P246</f>
        <v>0</v>
      </c>
      <c r="Q242" s="438">
        <f t="shared" si="783"/>
        <v>0</v>
      </c>
      <c r="R242" s="507">
        <f t="shared" si="737"/>
        <v>4500000</v>
      </c>
      <c r="S242" s="438">
        <f t="shared" si="778"/>
        <v>4500000</v>
      </c>
      <c r="T242" s="438">
        <f t="shared" ref="T242:V242" si="784">T243+T244+T245+T246</f>
        <v>0</v>
      </c>
      <c r="U242" s="438">
        <f t="shared" si="784"/>
        <v>0</v>
      </c>
      <c r="V242" s="438">
        <f t="shared" si="784"/>
        <v>4500000</v>
      </c>
      <c r="W242" s="438">
        <f t="shared" ref="W242:X242" si="785">W243+W244+W245+W246</f>
        <v>0</v>
      </c>
      <c r="X242" s="438">
        <f t="shared" si="785"/>
        <v>0</v>
      </c>
      <c r="Y242" s="507">
        <f t="shared" si="699"/>
        <v>4500000</v>
      </c>
      <c r="Z242" s="438">
        <f t="shared" ref="Z242:AA242" si="786">Z243+Z244+Z245+Z246</f>
        <v>0</v>
      </c>
      <c r="AA242" s="438">
        <f t="shared" si="786"/>
        <v>0</v>
      </c>
      <c r="AB242" s="507">
        <f t="shared" si="700"/>
        <v>4500000</v>
      </c>
      <c r="AC242" s="438">
        <f t="shared" ref="AC242:AD242" si="787">AC243+AC244+AC245+AC246</f>
        <v>0</v>
      </c>
      <c r="AD242" s="438">
        <f t="shared" si="787"/>
        <v>0</v>
      </c>
      <c r="AE242" s="507">
        <f t="shared" si="760"/>
        <v>4500000</v>
      </c>
      <c r="AF242" s="438">
        <f t="shared" ref="AF242:AG242" si="788">AF243+AF244+AF245+AF246</f>
        <v>0</v>
      </c>
      <c r="AG242" s="438">
        <f t="shared" si="788"/>
        <v>0</v>
      </c>
      <c r="AH242" s="507">
        <f t="shared" si="761"/>
        <v>4500000</v>
      </c>
    </row>
    <row r="243" spans="1:34" s="389" customFormat="1" ht="40.5" hidden="1" customHeight="1" x14ac:dyDescent="0.2">
      <c r="A243" s="396"/>
      <c r="B243" s="240" t="s">
        <v>869</v>
      </c>
      <c r="C243" s="281">
        <v>0</v>
      </c>
      <c r="D243" s="281"/>
      <c r="E243" s="281"/>
      <c r="F243" s="281">
        <f t="shared" si="702"/>
        <v>0</v>
      </c>
      <c r="G243" s="281"/>
      <c r="H243" s="281"/>
      <c r="I243" s="281">
        <f t="shared" si="767"/>
        <v>0</v>
      </c>
      <c r="J243" s="281"/>
      <c r="K243" s="281"/>
      <c r="L243" s="282">
        <f t="shared" si="688"/>
        <v>0</v>
      </c>
      <c r="M243" s="281"/>
      <c r="N243" s="281"/>
      <c r="O243" s="282">
        <f t="shared" si="690"/>
        <v>0</v>
      </c>
      <c r="P243" s="506"/>
      <c r="Q243" s="506"/>
      <c r="R243" s="507">
        <f t="shared" si="737"/>
        <v>0</v>
      </c>
      <c r="S243" s="506">
        <v>0</v>
      </c>
      <c r="T243" s="506"/>
      <c r="U243" s="506"/>
      <c r="V243" s="506">
        <v>0</v>
      </c>
      <c r="W243" s="506"/>
      <c r="X243" s="506"/>
      <c r="Y243" s="506">
        <f t="shared" si="699"/>
        <v>0</v>
      </c>
      <c r="Z243" s="506"/>
      <c r="AA243" s="506"/>
      <c r="AB243" s="506">
        <f t="shared" si="700"/>
        <v>0</v>
      </c>
      <c r="AC243" s="506"/>
      <c r="AD243" s="506"/>
      <c r="AE243" s="506">
        <f t="shared" si="760"/>
        <v>0</v>
      </c>
      <c r="AF243" s="506"/>
      <c r="AG243" s="506"/>
      <c r="AH243" s="506">
        <f t="shared" si="761"/>
        <v>0</v>
      </c>
    </row>
    <row r="244" spans="1:34" s="389" customFormat="1" ht="24.75" hidden="1" customHeight="1" x14ac:dyDescent="0.2">
      <c r="A244" s="396"/>
      <c r="B244" s="240" t="s">
        <v>793</v>
      </c>
      <c r="C244" s="281">
        <v>0</v>
      </c>
      <c r="D244" s="281"/>
      <c r="E244" s="281"/>
      <c r="F244" s="281">
        <f t="shared" si="702"/>
        <v>0</v>
      </c>
      <c r="G244" s="281"/>
      <c r="H244" s="281"/>
      <c r="I244" s="281">
        <f t="shared" si="767"/>
        <v>0</v>
      </c>
      <c r="J244" s="281"/>
      <c r="K244" s="281"/>
      <c r="L244" s="282">
        <f t="shared" si="688"/>
        <v>0</v>
      </c>
      <c r="M244" s="281"/>
      <c r="N244" s="281"/>
      <c r="O244" s="282">
        <f t="shared" si="690"/>
        <v>0</v>
      </c>
      <c r="P244" s="506"/>
      <c r="Q244" s="506"/>
      <c r="R244" s="507">
        <f t="shared" si="737"/>
        <v>0</v>
      </c>
      <c r="S244" s="506">
        <v>0</v>
      </c>
      <c r="T244" s="506"/>
      <c r="U244" s="506"/>
      <c r="V244" s="506">
        <v>0</v>
      </c>
      <c r="W244" s="506"/>
      <c r="X244" s="506"/>
      <c r="Y244" s="506">
        <f t="shared" si="699"/>
        <v>0</v>
      </c>
      <c r="Z244" s="506"/>
      <c r="AA244" s="506"/>
      <c r="AB244" s="506">
        <f t="shared" si="700"/>
        <v>0</v>
      </c>
      <c r="AC244" s="506"/>
      <c r="AD244" s="506"/>
      <c r="AE244" s="506">
        <f t="shared" si="760"/>
        <v>0</v>
      </c>
      <c r="AF244" s="506"/>
      <c r="AG244" s="506"/>
      <c r="AH244" s="506">
        <f t="shared" si="761"/>
        <v>0</v>
      </c>
    </row>
    <row r="245" spans="1:34" s="389" customFormat="1" ht="40.5" customHeight="1" x14ac:dyDescent="0.2">
      <c r="A245" s="396"/>
      <c r="B245" s="240" t="s">
        <v>847</v>
      </c>
      <c r="C245" s="281">
        <v>4500000</v>
      </c>
      <c r="D245" s="281"/>
      <c r="E245" s="281"/>
      <c r="F245" s="281">
        <f t="shared" si="702"/>
        <v>4500000</v>
      </c>
      <c r="G245" s="281"/>
      <c r="H245" s="281"/>
      <c r="I245" s="281">
        <f t="shared" si="767"/>
        <v>4500000</v>
      </c>
      <c r="J245" s="281"/>
      <c r="K245" s="281"/>
      <c r="L245" s="281">
        <f t="shared" si="688"/>
        <v>4500000</v>
      </c>
      <c r="M245" s="281"/>
      <c r="N245" s="281"/>
      <c r="O245" s="281">
        <f t="shared" si="690"/>
        <v>4500000</v>
      </c>
      <c r="P245" s="506"/>
      <c r="Q245" s="506"/>
      <c r="R245" s="506">
        <f t="shared" si="737"/>
        <v>4500000</v>
      </c>
      <c r="S245" s="506">
        <v>4500000</v>
      </c>
      <c r="T245" s="506"/>
      <c r="U245" s="506"/>
      <c r="V245" s="506">
        <v>4500000</v>
      </c>
      <c r="W245" s="506"/>
      <c r="X245" s="506"/>
      <c r="Y245" s="506">
        <f t="shared" si="699"/>
        <v>4500000</v>
      </c>
      <c r="Z245" s="506"/>
      <c r="AA245" s="506"/>
      <c r="AB245" s="506">
        <f t="shared" si="700"/>
        <v>4500000</v>
      </c>
      <c r="AC245" s="506"/>
      <c r="AD245" s="506"/>
      <c r="AE245" s="506">
        <f t="shared" si="760"/>
        <v>4500000</v>
      </c>
      <c r="AF245" s="506"/>
      <c r="AG245" s="506"/>
      <c r="AH245" s="506">
        <f t="shared" si="761"/>
        <v>4500000</v>
      </c>
    </row>
    <row r="246" spans="1:34" s="389" customFormat="1" ht="40.5" hidden="1" customHeight="1" x14ac:dyDescent="0.2">
      <c r="A246" s="396"/>
      <c r="B246" s="240" t="s">
        <v>870</v>
      </c>
      <c r="C246" s="281">
        <v>0</v>
      </c>
      <c r="D246" s="281"/>
      <c r="E246" s="281"/>
      <c r="F246" s="281">
        <f t="shared" si="702"/>
        <v>0</v>
      </c>
      <c r="G246" s="281"/>
      <c r="H246" s="281"/>
      <c r="I246" s="281">
        <f t="shared" si="767"/>
        <v>0</v>
      </c>
      <c r="J246" s="281"/>
      <c r="K246" s="281"/>
      <c r="L246" s="282">
        <f t="shared" si="688"/>
        <v>0</v>
      </c>
      <c r="M246" s="281"/>
      <c r="N246" s="281"/>
      <c r="O246" s="282">
        <f t="shared" si="690"/>
        <v>0</v>
      </c>
      <c r="P246" s="506"/>
      <c r="Q246" s="506"/>
      <c r="R246" s="507">
        <f t="shared" si="737"/>
        <v>0</v>
      </c>
      <c r="S246" s="506">
        <v>0</v>
      </c>
      <c r="T246" s="506"/>
      <c r="U246" s="506"/>
      <c r="V246" s="506">
        <v>0</v>
      </c>
      <c r="W246" s="506"/>
      <c r="X246" s="506"/>
      <c r="Y246" s="506">
        <f t="shared" si="699"/>
        <v>0</v>
      </c>
      <c r="Z246" s="506"/>
      <c r="AA246" s="506"/>
      <c r="AB246" s="506">
        <f t="shared" si="700"/>
        <v>0</v>
      </c>
      <c r="AC246" s="506"/>
      <c r="AD246" s="506"/>
      <c r="AE246" s="506">
        <f t="shared" si="760"/>
        <v>0</v>
      </c>
      <c r="AF246" s="506"/>
      <c r="AG246" s="506"/>
      <c r="AH246" s="506">
        <f t="shared" si="761"/>
        <v>0</v>
      </c>
    </row>
    <row r="247" spans="1:34" s="393" customFormat="1" ht="44.25" customHeight="1" x14ac:dyDescent="0.2">
      <c r="A247" s="426" t="s">
        <v>688</v>
      </c>
      <c r="B247" s="399" t="s">
        <v>859</v>
      </c>
      <c r="C247" s="439">
        <f t="shared" ref="C247:S248" si="789">C248</f>
        <v>61603100</v>
      </c>
      <c r="D247" s="439">
        <f t="shared" si="789"/>
        <v>0</v>
      </c>
      <c r="E247" s="439">
        <f t="shared" si="789"/>
        <v>0</v>
      </c>
      <c r="F247" s="282">
        <f t="shared" si="702"/>
        <v>61603100</v>
      </c>
      <c r="G247" s="439">
        <f t="shared" si="789"/>
        <v>0</v>
      </c>
      <c r="H247" s="439">
        <f t="shared" si="789"/>
        <v>0</v>
      </c>
      <c r="I247" s="282">
        <f t="shared" si="767"/>
        <v>61603100</v>
      </c>
      <c r="J247" s="439">
        <f t="shared" si="789"/>
        <v>0</v>
      </c>
      <c r="K247" s="439">
        <f t="shared" si="789"/>
        <v>0</v>
      </c>
      <c r="L247" s="282">
        <f t="shared" si="688"/>
        <v>61603100</v>
      </c>
      <c r="M247" s="439">
        <f t="shared" si="789"/>
        <v>0</v>
      </c>
      <c r="N247" s="439">
        <f t="shared" si="789"/>
        <v>0</v>
      </c>
      <c r="O247" s="282">
        <f t="shared" si="690"/>
        <v>61603100</v>
      </c>
      <c r="P247" s="439">
        <f t="shared" si="789"/>
        <v>0</v>
      </c>
      <c r="Q247" s="439">
        <f t="shared" si="789"/>
        <v>0</v>
      </c>
      <c r="R247" s="507">
        <f t="shared" si="737"/>
        <v>61603100</v>
      </c>
      <c r="S247" s="439">
        <f t="shared" si="789"/>
        <v>61603100</v>
      </c>
      <c r="T247" s="439">
        <f t="shared" ref="T247:AG248" si="790">T248</f>
        <v>0</v>
      </c>
      <c r="U247" s="439">
        <f t="shared" si="790"/>
        <v>0</v>
      </c>
      <c r="V247" s="439">
        <f t="shared" si="790"/>
        <v>61603100</v>
      </c>
      <c r="W247" s="439">
        <f t="shared" si="790"/>
        <v>0</v>
      </c>
      <c r="X247" s="439">
        <f t="shared" si="790"/>
        <v>0</v>
      </c>
      <c r="Y247" s="507">
        <f t="shared" si="699"/>
        <v>61603100</v>
      </c>
      <c r="Z247" s="439">
        <f t="shared" si="790"/>
        <v>0</v>
      </c>
      <c r="AA247" s="439">
        <f t="shared" si="790"/>
        <v>0</v>
      </c>
      <c r="AB247" s="507">
        <f t="shared" si="700"/>
        <v>61603100</v>
      </c>
      <c r="AC247" s="439">
        <f t="shared" si="790"/>
        <v>0</v>
      </c>
      <c r="AD247" s="439">
        <f t="shared" si="790"/>
        <v>0</v>
      </c>
      <c r="AE247" s="507">
        <f t="shared" si="760"/>
        <v>61603100</v>
      </c>
      <c r="AF247" s="439">
        <f t="shared" si="790"/>
        <v>0</v>
      </c>
      <c r="AG247" s="439">
        <f t="shared" si="790"/>
        <v>0</v>
      </c>
      <c r="AH247" s="507">
        <f t="shared" si="761"/>
        <v>61603100</v>
      </c>
    </row>
    <row r="248" spans="1:34" s="393" customFormat="1" ht="24.75" customHeight="1" x14ac:dyDescent="0.2">
      <c r="A248" s="426"/>
      <c r="B248" s="399" t="s">
        <v>758</v>
      </c>
      <c r="C248" s="439">
        <f t="shared" si="789"/>
        <v>61603100</v>
      </c>
      <c r="D248" s="439">
        <f t="shared" si="789"/>
        <v>0</v>
      </c>
      <c r="E248" s="439">
        <f t="shared" si="789"/>
        <v>0</v>
      </c>
      <c r="F248" s="282">
        <f t="shared" si="702"/>
        <v>61603100</v>
      </c>
      <c r="G248" s="439">
        <f t="shared" si="789"/>
        <v>0</v>
      </c>
      <c r="H248" s="439">
        <f t="shared" si="789"/>
        <v>0</v>
      </c>
      <c r="I248" s="282">
        <f t="shared" si="767"/>
        <v>61603100</v>
      </c>
      <c r="J248" s="439">
        <f t="shared" si="789"/>
        <v>0</v>
      </c>
      <c r="K248" s="439">
        <f t="shared" si="789"/>
        <v>0</v>
      </c>
      <c r="L248" s="282">
        <f t="shared" si="688"/>
        <v>61603100</v>
      </c>
      <c r="M248" s="439">
        <f t="shared" si="789"/>
        <v>0</v>
      </c>
      <c r="N248" s="439">
        <f t="shared" si="789"/>
        <v>0</v>
      </c>
      <c r="O248" s="282">
        <f t="shared" si="690"/>
        <v>61603100</v>
      </c>
      <c r="P248" s="439">
        <f t="shared" si="789"/>
        <v>0</v>
      </c>
      <c r="Q248" s="439">
        <f t="shared" si="789"/>
        <v>0</v>
      </c>
      <c r="R248" s="507">
        <f t="shared" si="737"/>
        <v>61603100</v>
      </c>
      <c r="S248" s="439">
        <f t="shared" si="789"/>
        <v>61603100</v>
      </c>
      <c r="T248" s="439">
        <f t="shared" si="790"/>
        <v>0</v>
      </c>
      <c r="U248" s="439">
        <f t="shared" si="790"/>
        <v>0</v>
      </c>
      <c r="V248" s="439">
        <f t="shared" si="790"/>
        <v>61603100</v>
      </c>
      <c r="W248" s="439">
        <f t="shared" si="790"/>
        <v>0</v>
      </c>
      <c r="X248" s="439">
        <f t="shared" si="790"/>
        <v>0</v>
      </c>
      <c r="Y248" s="507">
        <f t="shared" si="699"/>
        <v>61603100</v>
      </c>
      <c r="Z248" s="439">
        <f t="shared" si="790"/>
        <v>0</v>
      </c>
      <c r="AA248" s="439">
        <f t="shared" si="790"/>
        <v>0</v>
      </c>
      <c r="AB248" s="507">
        <f t="shared" si="700"/>
        <v>61603100</v>
      </c>
      <c r="AC248" s="439">
        <f t="shared" si="790"/>
        <v>0</v>
      </c>
      <c r="AD248" s="439">
        <f t="shared" si="790"/>
        <v>0</v>
      </c>
      <c r="AE248" s="507">
        <f t="shared" si="760"/>
        <v>61603100</v>
      </c>
      <c r="AF248" s="439">
        <f t="shared" si="790"/>
        <v>0</v>
      </c>
      <c r="AG248" s="439">
        <f t="shared" si="790"/>
        <v>0</v>
      </c>
      <c r="AH248" s="507">
        <f t="shared" si="761"/>
        <v>61603100</v>
      </c>
    </row>
    <row r="249" spans="1:34" s="394" customFormat="1" ht="60" customHeight="1" x14ac:dyDescent="0.2">
      <c r="A249" s="427"/>
      <c r="B249" s="410" t="s">
        <v>812</v>
      </c>
      <c r="C249" s="411">
        <f t="shared" ref="C249:S249" si="791">C250+C252+C254+C258+C261+C263+C266+C268+C270+C275+C278+C284+C287+C290+C293+C297+C299+C302+C304</f>
        <v>61603100</v>
      </c>
      <c r="D249" s="411">
        <f t="shared" ref="D249:E249" si="792">D250+D252+D254+D258+D261+D263+D266+D268+D270+D275+D278+D284+D287+D290+D293+D297+D299+D302+D304</f>
        <v>0</v>
      </c>
      <c r="E249" s="411">
        <f t="shared" si="792"/>
        <v>0</v>
      </c>
      <c r="F249" s="411">
        <f t="shared" si="702"/>
        <v>61603100</v>
      </c>
      <c r="G249" s="411">
        <f t="shared" ref="G249:H249" si="793">G250+G252+G254+G258+G261+G263+G266+G268+G270+G275+G278+G284+G287+G290+G293+G297+G299+G302+G304</f>
        <v>0</v>
      </c>
      <c r="H249" s="411">
        <f t="shared" si="793"/>
        <v>0</v>
      </c>
      <c r="I249" s="411">
        <f t="shared" si="767"/>
        <v>61603100</v>
      </c>
      <c r="J249" s="411">
        <f t="shared" ref="J249:K249" si="794">J250+J252+J254+J258+J261+J263+J266+J268+J270+J275+J278+J284+J287+J290+J293+J297+J299+J302+J304</f>
        <v>0</v>
      </c>
      <c r="K249" s="411">
        <f t="shared" si="794"/>
        <v>0</v>
      </c>
      <c r="L249" s="411">
        <f t="shared" si="688"/>
        <v>61603100</v>
      </c>
      <c r="M249" s="411">
        <f t="shared" ref="M249:N249" si="795">M250+M252+M254+M258+M261+M263+M266+M268+M270+M275+M278+M284+M287+M290+M293+M297+M299+M302+M304</f>
        <v>0</v>
      </c>
      <c r="N249" s="411">
        <f t="shared" si="795"/>
        <v>0</v>
      </c>
      <c r="O249" s="411">
        <f t="shared" si="690"/>
        <v>61603100</v>
      </c>
      <c r="P249" s="411">
        <f t="shared" ref="P249:Q249" si="796">P250+P252+P254+P258+P261+P263+P266+P268+P270+P275+P278+P284+P287+P290+P293+P297+P299+P302+P304</f>
        <v>0</v>
      </c>
      <c r="Q249" s="411">
        <f t="shared" si="796"/>
        <v>0</v>
      </c>
      <c r="R249" s="411">
        <f t="shared" si="737"/>
        <v>61603100</v>
      </c>
      <c r="S249" s="411">
        <f t="shared" si="791"/>
        <v>61603100</v>
      </c>
      <c r="T249" s="411">
        <f t="shared" ref="T249:V249" si="797">T250+T252+T254+T258+T261+T263+T266+T268+T270+T275+T278+T284+T287+T290+T293+T297+T299+T302+T304</f>
        <v>0</v>
      </c>
      <c r="U249" s="411">
        <f t="shared" si="797"/>
        <v>0</v>
      </c>
      <c r="V249" s="411">
        <f t="shared" si="797"/>
        <v>61603100</v>
      </c>
      <c r="W249" s="411">
        <f t="shared" ref="W249:X249" si="798">W250+W252+W254+W258+W261+W263+W266+W268+W270+W275+W278+W284+W287+W290+W293+W297+W299+W302+W304</f>
        <v>0</v>
      </c>
      <c r="X249" s="411">
        <f t="shared" si="798"/>
        <v>0</v>
      </c>
      <c r="Y249" s="411">
        <f t="shared" si="699"/>
        <v>61603100</v>
      </c>
      <c r="Z249" s="411">
        <f t="shared" ref="Z249:AA249" si="799">Z250+Z252+Z254+Z258+Z261+Z263+Z266+Z268+Z270+Z275+Z278+Z284+Z287+Z290+Z293+Z297+Z299+Z302+Z304</f>
        <v>0</v>
      </c>
      <c r="AA249" s="411">
        <f t="shared" si="799"/>
        <v>0</v>
      </c>
      <c r="AB249" s="411">
        <f t="shared" si="700"/>
        <v>61603100</v>
      </c>
      <c r="AC249" s="411">
        <f t="shared" ref="AC249:AD249" si="800">AC250+AC252+AC254+AC258+AC261+AC263+AC266+AC268+AC270+AC275+AC278+AC284+AC287+AC290+AC293+AC297+AC299+AC302+AC304</f>
        <v>0</v>
      </c>
      <c r="AD249" s="411">
        <f t="shared" si="800"/>
        <v>0</v>
      </c>
      <c r="AE249" s="411">
        <f t="shared" si="760"/>
        <v>61603100</v>
      </c>
      <c r="AF249" s="411">
        <f t="shared" ref="AF249:AG249" si="801">AF250+AF252+AF254+AF258+AF261+AF263+AF266+AF268+AF270+AF275+AF278+AF284+AF287+AF290+AF293+AF297+AF299+AF302+AF304</f>
        <v>0</v>
      </c>
      <c r="AG249" s="411">
        <f t="shared" si="801"/>
        <v>0</v>
      </c>
      <c r="AH249" s="411">
        <f t="shared" si="761"/>
        <v>61603100</v>
      </c>
    </row>
    <row r="250" spans="1:34" s="393" customFormat="1" ht="23.25" customHeight="1" x14ac:dyDescent="0.2">
      <c r="A250" s="426"/>
      <c r="B250" s="399" t="s">
        <v>679</v>
      </c>
      <c r="C250" s="282">
        <f t="shared" ref="C250:S250" si="802">C251</f>
        <v>5624240</v>
      </c>
      <c r="D250" s="282">
        <f t="shared" si="802"/>
        <v>0</v>
      </c>
      <c r="E250" s="282">
        <f t="shared" si="802"/>
        <v>0</v>
      </c>
      <c r="F250" s="282">
        <f t="shared" si="702"/>
        <v>5624240</v>
      </c>
      <c r="G250" s="282">
        <f t="shared" si="802"/>
        <v>0</v>
      </c>
      <c r="H250" s="282">
        <f t="shared" si="802"/>
        <v>0</v>
      </c>
      <c r="I250" s="282">
        <f t="shared" si="767"/>
        <v>5624240</v>
      </c>
      <c r="J250" s="282">
        <f t="shared" si="802"/>
        <v>0</v>
      </c>
      <c r="K250" s="282">
        <f t="shared" si="802"/>
        <v>0</v>
      </c>
      <c r="L250" s="282">
        <f t="shared" si="688"/>
        <v>5624240</v>
      </c>
      <c r="M250" s="282">
        <f t="shared" si="802"/>
        <v>0</v>
      </c>
      <c r="N250" s="282">
        <f t="shared" si="802"/>
        <v>0</v>
      </c>
      <c r="O250" s="282">
        <f t="shared" si="690"/>
        <v>5624240</v>
      </c>
      <c r="P250" s="507">
        <f t="shared" si="802"/>
        <v>0</v>
      </c>
      <c r="Q250" s="507">
        <f t="shared" si="802"/>
        <v>0</v>
      </c>
      <c r="R250" s="507">
        <f t="shared" si="737"/>
        <v>5624240</v>
      </c>
      <c r="S250" s="507">
        <f t="shared" si="802"/>
        <v>0</v>
      </c>
      <c r="T250" s="507">
        <f t="shared" ref="T250:AG250" si="803">T251</f>
        <v>0</v>
      </c>
      <c r="U250" s="507">
        <f t="shared" si="803"/>
        <v>0</v>
      </c>
      <c r="V250" s="507">
        <f t="shared" si="803"/>
        <v>0</v>
      </c>
      <c r="W250" s="507">
        <f t="shared" si="803"/>
        <v>0</v>
      </c>
      <c r="X250" s="507">
        <f t="shared" si="803"/>
        <v>0</v>
      </c>
      <c r="Y250" s="507">
        <f t="shared" si="699"/>
        <v>0</v>
      </c>
      <c r="Z250" s="507">
        <f t="shared" si="803"/>
        <v>0</v>
      </c>
      <c r="AA250" s="507">
        <f t="shared" si="803"/>
        <v>0</v>
      </c>
      <c r="AB250" s="507">
        <f t="shared" si="700"/>
        <v>0</v>
      </c>
      <c r="AC250" s="507">
        <f t="shared" si="803"/>
        <v>0</v>
      </c>
      <c r="AD250" s="507">
        <f t="shared" si="803"/>
        <v>0</v>
      </c>
      <c r="AE250" s="507">
        <f t="shared" si="760"/>
        <v>0</v>
      </c>
      <c r="AF250" s="507">
        <f t="shared" si="803"/>
        <v>0</v>
      </c>
      <c r="AG250" s="507">
        <f t="shared" si="803"/>
        <v>0</v>
      </c>
      <c r="AH250" s="507">
        <f t="shared" si="761"/>
        <v>0</v>
      </c>
    </row>
    <row r="251" spans="1:34" s="389" customFormat="1" ht="58.5" customHeight="1" x14ac:dyDescent="0.2">
      <c r="A251" s="396"/>
      <c r="B251" s="403" t="s">
        <v>779</v>
      </c>
      <c r="C251" s="281">
        <v>5624240</v>
      </c>
      <c r="D251" s="281"/>
      <c r="E251" s="281"/>
      <c r="F251" s="281">
        <f t="shared" si="702"/>
        <v>5624240</v>
      </c>
      <c r="G251" s="281"/>
      <c r="H251" s="281"/>
      <c r="I251" s="281">
        <f t="shared" si="767"/>
        <v>5624240</v>
      </c>
      <c r="J251" s="281"/>
      <c r="K251" s="281"/>
      <c r="L251" s="281">
        <f t="shared" si="688"/>
        <v>5624240</v>
      </c>
      <c r="M251" s="281"/>
      <c r="N251" s="281"/>
      <c r="O251" s="281">
        <f t="shared" si="690"/>
        <v>5624240</v>
      </c>
      <c r="P251" s="506"/>
      <c r="Q251" s="506"/>
      <c r="R251" s="506">
        <f t="shared" si="737"/>
        <v>5624240</v>
      </c>
      <c r="S251" s="506">
        <v>0</v>
      </c>
      <c r="T251" s="506"/>
      <c r="U251" s="506"/>
      <c r="V251" s="506">
        <v>0</v>
      </c>
      <c r="W251" s="506"/>
      <c r="X251" s="506"/>
      <c r="Y251" s="506">
        <f t="shared" si="699"/>
        <v>0</v>
      </c>
      <c r="Z251" s="506"/>
      <c r="AA251" s="506"/>
      <c r="AB251" s="506">
        <f t="shared" si="700"/>
        <v>0</v>
      </c>
      <c r="AC251" s="506"/>
      <c r="AD251" s="506"/>
      <c r="AE251" s="506">
        <f t="shared" si="760"/>
        <v>0</v>
      </c>
      <c r="AF251" s="506"/>
      <c r="AG251" s="506"/>
      <c r="AH251" s="506">
        <f t="shared" si="761"/>
        <v>0</v>
      </c>
    </row>
    <row r="252" spans="1:34" s="393" customFormat="1" ht="21.75" customHeight="1" x14ac:dyDescent="0.2">
      <c r="A252" s="426"/>
      <c r="B252" s="399" t="s">
        <v>798</v>
      </c>
      <c r="C252" s="282">
        <f t="shared" ref="C252:S252" si="804">C253</f>
        <v>5000000</v>
      </c>
      <c r="D252" s="282">
        <f t="shared" si="804"/>
        <v>0</v>
      </c>
      <c r="E252" s="282">
        <f t="shared" si="804"/>
        <v>0</v>
      </c>
      <c r="F252" s="282">
        <f t="shared" si="702"/>
        <v>5000000</v>
      </c>
      <c r="G252" s="282">
        <f t="shared" si="804"/>
        <v>0</v>
      </c>
      <c r="H252" s="282">
        <f t="shared" si="804"/>
        <v>0</v>
      </c>
      <c r="I252" s="282">
        <f t="shared" si="767"/>
        <v>5000000</v>
      </c>
      <c r="J252" s="282">
        <f t="shared" si="804"/>
        <v>0</v>
      </c>
      <c r="K252" s="282">
        <f t="shared" si="804"/>
        <v>0</v>
      </c>
      <c r="L252" s="282">
        <f t="shared" si="688"/>
        <v>5000000</v>
      </c>
      <c r="M252" s="282">
        <f t="shared" si="804"/>
        <v>0</v>
      </c>
      <c r="N252" s="282">
        <f t="shared" si="804"/>
        <v>0</v>
      </c>
      <c r="O252" s="282">
        <f t="shared" si="690"/>
        <v>5000000</v>
      </c>
      <c r="P252" s="507">
        <f t="shared" si="804"/>
        <v>0</v>
      </c>
      <c r="Q252" s="507">
        <f t="shared" si="804"/>
        <v>0</v>
      </c>
      <c r="R252" s="507">
        <f t="shared" si="737"/>
        <v>5000000</v>
      </c>
      <c r="S252" s="507">
        <f t="shared" si="804"/>
        <v>3180100</v>
      </c>
      <c r="T252" s="507">
        <f t="shared" ref="T252:AG252" si="805">T253</f>
        <v>0</v>
      </c>
      <c r="U252" s="507">
        <f t="shared" si="805"/>
        <v>0</v>
      </c>
      <c r="V252" s="507">
        <f t="shared" si="805"/>
        <v>3180100</v>
      </c>
      <c r="W252" s="507">
        <f t="shared" si="805"/>
        <v>0</v>
      </c>
      <c r="X252" s="507">
        <f t="shared" si="805"/>
        <v>0</v>
      </c>
      <c r="Y252" s="507">
        <f t="shared" si="699"/>
        <v>3180100</v>
      </c>
      <c r="Z252" s="507">
        <f t="shared" si="805"/>
        <v>0</v>
      </c>
      <c r="AA252" s="507">
        <f t="shared" si="805"/>
        <v>0</v>
      </c>
      <c r="AB252" s="507">
        <f t="shared" si="700"/>
        <v>3180100</v>
      </c>
      <c r="AC252" s="507">
        <f t="shared" si="805"/>
        <v>0</v>
      </c>
      <c r="AD252" s="507">
        <f t="shared" si="805"/>
        <v>0</v>
      </c>
      <c r="AE252" s="507">
        <f t="shared" si="760"/>
        <v>3180100</v>
      </c>
      <c r="AF252" s="507">
        <f t="shared" si="805"/>
        <v>0</v>
      </c>
      <c r="AG252" s="507">
        <f t="shared" si="805"/>
        <v>0</v>
      </c>
      <c r="AH252" s="507">
        <f t="shared" si="761"/>
        <v>3180100</v>
      </c>
    </row>
    <row r="253" spans="1:34" s="389" customFormat="1" ht="43.5" customHeight="1" x14ac:dyDescent="0.2">
      <c r="A253" s="396"/>
      <c r="B253" s="403" t="s">
        <v>765</v>
      </c>
      <c r="C253" s="281">
        <v>5000000</v>
      </c>
      <c r="D253" s="281"/>
      <c r="E253" s="281"/>
      <c r="F253" s="281">
        <f t="shared" si="702"/>
        <v>5000000</v>
      </c>
      <c r="G253" s="281"/>
      <c r="H253" s="281"/>
      <c r="I253" s="281">
        <f t="shared" si="767"/>
        <v>5000000</v>
      </c>
      <c r="J253" s="281"/>
      <c r="K253" s="281"/>
      <c r="L253" s="281">
        <f t="shared" si="688"/>
        <v>5000000</v>
      </c>
      <c r="M253" s="281"/>
      <c r="N253" s="281"/>
      <c r="O253" s="281">
        <f t="shared" si="690"/>
        <v>5000000</v>
      </c>
      <c r="P253" s="506"/>
      <c r="Q253" s="506"/>
      <c r="R253" s="506">
        <f t="shared" si="737"/>
        <v>5000000</v>
      </c>
      <c r="S253" s="506">
        <v>3180100</v>
      </c>
      <c r="T253" s="506"/>
      <c r="U253" s="506"/>
      <c r="V253" s="506">
        <v>3180100</v>
      </c>
      <c r="W253" s="506"/>
      <c r="X253" s="506"/>
      <c r="Y253" s="506">
        <f t="shared" si="699"/>
        <v>3180100</v>
      </c>
      <c r="Z253" s="506"/>
      <c r="AA253" s="506"/>
      <c r="AB253" s="506">
        <f t="shared" si="700"/>
        <v>3180100</v>
      </c>
      <c r="AC253" s="506"/>
      <c r="AD253" s="506"/>
      <c r="AE253" s="506">
        <f t="shared" si="760"/>
        <v>3180100</v>
      </c>
      <c r="AF253" s="506"/>
      <c r="AG253" s="506"/>
      <c r="AH253" s="506">
        <f t="shared" si="761"/>
        <v>3180100</v>
      </c>
    </row>
    <row r="254" spans="1:34" s="393" customFormat="1" ht="21.95" customHeight="1" x14ac:dyDescent="0.2">
      <c r="A254" s="426"/>
      <c r="B254" s="399" t="s">
        <v>451</v>
      </c>
      <c r="C254" s="282">
        <f t="shared" ref="C254:E254" si="806">C255+C256+C257</f>
        <v>27074200</v>
      </c>
      <c r="D254" s="282">
        <f t="shared" si="806"/>
        <v>0</v>
      </c>
      <c r="E254" s="282">
        <f t="shared" si="806"/>
        <v>0</v>
      </c>
      <c r="F254" s="282">
        <f t="shared" si="702"/>
        <v>27074200</v>
      </c>
      <c r="G254" s="282">
        <f t="shared" ref="G254:H254" si="807">G255+G256+G257</f>
        <v>0</v>
      </c>
      <c r="H254" s="282">
        <f t="shared" si="807"/>
        <v>0</v>
      </c>
      <c r="I254" s="282">
        <f t="shared" si="767"/>
        <v>27074200</v>
      </c>
      <c r="J254" s="282">
        <f t="shared" ref="J254:K254" si="808">J255+J256+J257</f>
        <v>0</v>
      </c>
      <c r="K254" s="282">
        <f t="shared" si="808"/>
        <v>0</v>
      </c>
      <c r="L254" s="282">
        <f t="shared" si="688"/>
        <v>27074200</v>
      </c>
      <c r="M254" s="282">
        <f t="shared" ref="M254:N254" si="809">M255+M256+M257</f>
        <v>0</v>
      </c>
      <c r="N254" s="282">
        <f t="shared" si="809"/>
        <v>0</v>
      </c>
      <c r="O254" s="282">
        <f t="shared" si="690"/>
        <v>27074200</v>
      </c>
      <c r="P254" s="507">
        <f t="shared" ref="P254:Q254" si="810">P255+P256+P257</f>
        <v>0</v>
      </c>
      <c r="Q254" s="507">
        <f t="shared" si="810"/>
        <v>0</v>
      </c>
      <c r="R254" s="507">
        <f t="shared" si="737"/>
        <v>27074200</v>
      </c>
      <c r="S254" s="507">
        <f t="shared" ref="S254" si="811">S255+S256+S257</f>
        <v>21808300</v>
      </c>
      <c r="T254" s="507">
        <f t="shared" ref="T254:V254" si="812">T255+T256+T257</f>
        <v>0</v>
      </c>
      <c r="U254" s="507">
        <f t="shared" si="812"/>
        <v>0</v>
      </c>
      <c r="V254" s="507">
        <f t="shared" si="812"/>
        <v>21808300</v>
      </c>
      <c r="W254" s="507">
        <f t="shared" ref="W254:X254" si="813">W255+W256+W257</f>
        <v>0</v>
      </c>
      <c r="X254" s="507">
        <f t="shared" si="813"/>
        <v>0</v>
      </c>
      <c r="Y254" s="507">
        <f t="shared" si="699"/>
        <v>21808300</v>
      </c>
      <c r="Z254" s="507">
        <f t="shared" ref="Z254:AA254" si="814">Z255+Z256+Z257</f>
        <v>0</v>
      </c>
      <c r="AA254" s="507">
        <f t="shared" si="814"/>
        <v>0</v>
      </c>
      <c r="AB254" s="507">
        <f t="shared" si="700"/>
        <v>21808300</v>
      </c>
      <c r="AC254" s="507">
        <f t="shared" ref="AC254:AD254" si="815">AC255+AC256+AC257</f>
        <v>0</v>
      </c>
      <c r="AD254" s="507">
        <f t="shared" si="815"/>
        <v>0</v>
      </c>
      <c r="AE254" s="507">
        <f t="shared" si="760"/>
        <v>21808300</v>
      </c>
      <c r="AF254" s="507">
        <f t="shared" ref="AF254:AG254" si="816">AF255+AF256+AF257</f>
        <v>0</v>
      </c>
      <c r="AG254" s="507">
        <f t="shared" si="816"/>
        <v>0</v>
      </c>
      <c r="AH254" s="507">
        <f t="shared" si="761"/>
        <v>21808300</v>
      </c>
    </row>
    <row r="255" spans="1:34" s="389" customFormat="1" ht="62.25" customHeight="1" x14ac:dyDescent="0.2">
      <c r="A255" s="396"/>
      <c r="B255" s="511" t="s">
        <v>942</v>
      </c>
      <c r="C255" s="281">
        <v>20024200</v>
      </c>
      <c r="D255" s="281"/>
      <c r="E255" s="281"/>
      <c r="F255" s="281">
        <f t="shared" si="702"/>
        <v>20024200</v>
      </c>
      <c r="G255" s="281"/>
      <c r="H255" s="281"/>
      <c r="I255" s="281">
        <f t="shared" si="767"/>
        <v>20024200</v>
      </c>
      <c r="J255" s="281"/>
      <c r="K255" s="281"/>
      <c r="L255" s="281">
        <f t="shared" si="688"/>
        <v>20024200</v>
      </c>
      <c r="M255" s="281"/>
      <c r="N255" s="281"/>
      <c r="O255" s="281">
        <f t="shared" si="690"/>
        <v>20024200</v>
      </c>
      <c r="P255" s="506"/>
      <c r="Q255" s="506"/>
      <c r="R255" s="506">
        <f t="shared" si="737"/>
        <v>20024200</v>
      </c>
      <c r="S255" s="506">
        <v>16758300</v>
      </c>
      <c r="T255" s="506"/>
      <c r="U255" s="506"/>
      <c r="V255" s="506">
        <v>16758300</v>
      </c>
      <c r="W255" s="506"/>
      <c r="X255" s="506"/>
      <c r="Y255" s="506">
        <f t="shared" si="699"/>
        <v>16758300</v>
      </c>
      <c r="Z255" s="506"/>
      <c r="AA255" s="506"/>
      <c r="AB255" s="506">
        <f t="shared" si="700"/>
        <v>16758300</v>
      </c>
      <c r="AC255" s="506"/>
      <c r="AD255" s="506"/>
      <c r="AE255" s="506">
        <f t="shared" si="760"/>
        <v>16758300</v>
      </c>
      <c r="AF255" s="506"/>
      <c r="AG255" s="506"/>
      <c r="AH255" s="506">
        <f t="shared" si="761"/>
        <v>16758300</v>
      </c>
    </row>
    <row r="256" spans="1:34" s="389" customFormat="1" ht="25.5" customHeight="1" x14ac:dyDescent="0.2">
      <c r="A256" s="396"/>
      <c r="B256" s="403" t="s">
        <v>806</v>
      </c>
      <c r="C256" s="281">
        <v>7000000</v>
      </c>
      <c r="D256" s="281"/>
      <c r="E256" s="281"/>
      <c r="F256" s="281">
        <f t="shared" si="702"/>
        <v>7000000</v>
      </c>
      <c r="G256" s="281"/>
      <c r="H256" s="281"/>
      <c r="I256" s="281">
        <f t="shared" si="767"/>
        <v>7000000</v>
      </c>
      <c r="J256" s="281"/>
      <c r="K256" s="281"/>
      <c r="L256" s="281">
        <f t="shared" si="688"/>
        <v>7000000</v>
      </c>
      <c r="M256" s="281"/>
      <c r="N256" s="281"/>
      <c r="O256" s="281">
        <f t="shared" si="690"/>
        <v>7000000</v>
      </c>
      <c r="P256" s="506"/>
      <c r="Q256" s="506"/>
      <c r="R256" s="506">
        <f t="shared" si="737"/>
        <v>7000000</v>
      </c>
      <c r="S256" s="506">
        <v>5000000</v>
      </c>
      <c r="T256" s="506"/>
      <c r="U256" s="506"/>
      <c r="V256" s="506">
        <v>5000000</v>
      </c>
      <c r="W256" s="506"/>
      <c r="X256" s="506"/>
      <c r="Y256" s="506">
        <f t="shared" si="699"/>
        <v>5000000</v>
      </c>
      <c r="Z256" s="506"/>
      <c r="AA256" s="506"/>
      <c r="AB256" s="506">
        <f t="shared" si="700"/>
        <v>5000000</v>
      </c>
      <c r="AC256" s="506"/>
      <c r="AD256" s="506"/>
      <c r="AE256" s="506">
        <f t="shared" si="760"/>
        <v>5000000</v>
      </c>
      <c r="AF256" s="506"/>
      <c r="AG256" s="506"/>
      <c r="AH256" s="506">
        <f t="shared" si="761"/>
        <v>5000000</v>
      </c>
    </row>
    <row r="257" spans="1:34" s="389" customFormat="1" ht="21.75" customHeight="1" x14ac:dyDescent="0.2">
      <c r="A257" s="396"/>
      <c r="B257" s="403" t="s">
        <v>797</v>
      </c>
      <c r="C257" s="281">
        <v>50000</v>
      </c>
      <c r="D257" s="281"/>
      <c r="E257" s="281"/>
      <c r="F257" s="281">
        <f t="shared" si="702"/>
        <v>50000</v>
      </c>
      <c r="G257" s="281"/>
      <c r="H257" s="281"/>
      <c r="I257" s="281">
        <f t="shared" si="767"/>
        <v>50000</v>
      </c>
      <c r="J257" s="281"/>
      <c r="K257" s="281"/>
      <c r="L257" s="281">
        <f t="shared" si="688"/>
        <v>50000</v>
      </c>
      <c r="M257" s="281"/>
      <c r="N257" s="281"/>
      <c r="O257" s="281">
        <f t="shared" si="690"/>
        <v>50000</v>
      </c>
      <c r="P257" s="506"/>
      <c r="Q257" s="506"/>
      <c r="R257" s="506">
        <f t="shared" si="737"/>
        <v>50000</v>
      </c>
      <c r="S257" s="506">
        <v>50000</v>
      </c>
      <c r="T257" s="506"/>
      <c r="U257" s="506"/>
      <c r="V257" s="506">
        <v>50000</v>
      </c>
      <c r="W257" s="506"/>
      <c r="X257" s="506"/>
      <c r="Y257" s="506">
        <f t="shared" si="699"/>
        <v>50000</v>
      </c>
      <c r="Z257" s="506"/>
      <c r="AA257" s="506"/>
      <c r="AB257" s="506">
        <f t="shared" si="700"/>
        <v>50000</v>
      </c>
      <c r="AC257" s="506"/>
      <c r="AD257" s="506"/>
      <c r="AE257" s="506">
        <f t="shared" si="760"/>
        <v>50000</v>
      </c>
      <c r="AF257" s="506"/>
      <c r="AG257" s="506"/>
      <c r="AH257" s="506">
        <f t="shared" si="761"/>
        <v>50000</v>
      </c>
    </row>
    <row r="258" spans="1:34" s="393" customFormat="1" ht="23.25" customHeight="1" x14ac:dyDescent="0.2">
      <c r="A258" s="426"/>
      <c r="B258" s="399" t="s">
        <v>459</v>
      </c>
      <c r="C258" s="282">
        <f t="shared" ref="C258:E258" si="817">C259+C260</f>
        <v>5100000</v>
      </c>
      <c r="D258" s="282">
        <f t="shared" si="817"/>
        <v>0</v>
      </c>
      <c r="E258" s="282">
        <f t="shared" si="817"/>
        <v>0</v>
      </c>
      <c r="F258" s="282">
        <f t="shared" si="702"/>
        <v>5100000</v>
      </c>
      <c r="G258" s="282">
        <f t="shared" ref="G258:H258" si="818">G259+G260</f>
        <v>0</v>
      </c>
      <c r="H258" s="282">
        <f t="shared" si="818"/>
        <v>0</v>
      </c>
      <c r="I258" s="282">
        <f t="shared" si="767"/>
        <v>5100000</v>
      </c>
      <c r="J258" s="282">
        <f t="shared" ref="J258:K258" si="819">J259+J260</f>
        <v>0</v>
      </c>
      <c r="K258" s="282">
        <f t="shared" si="819"/>
        <v>0</v>
      </c>
      <c r="L258" s="282">
        <f t="shared" si="688"/>
        <v>5100000</v>
      </c>
      <c r="M258" s="282">
        <f t="shared" ref="M258:N258" si="820">M259+M260</f>
        <v>0</v>
      </c>
      <c r="N258" s="282">
        <f t="shared" si="820"/>
        <v>0</v>
      </c>
      <c r="O258" s="282">
        <f t="shared" si="690"/>
        <v>5100000</v>
      </c>
      <c r="P258" s="507">
        <f t="shared" ref="P258:Q258" si="821">P259+P260</f>
        <v>0</v>
      </c>
      <c r="Q258" s="507">
        <f t="shared" si="821"/>
        <v>0</v>
      </c>
      <c r="R258" s="507">
        <f t="shared" si="737"/>
        <v>5100000</v>
      </c>
      <c r="S258" s="507">
        <f t="shared" ref="S258" si="822">S259+S260</f>
        <v>8189924</v>
      </c>
      <c r="T258" s="507">
        <f t="shared" ref="T258:V258" si="823">T259+T260</f>
        <v>0</v>
      </c>
      <c r="U258" s="507">
        <f t="shared" si="823"/>
        <v>0</v>
      </c>
      <c r="V258" s="507">
        <f t="shared" si="823"/>
        <v>8189924</v>
      </c>
      <c r="W258" s="507">
        <f t="shared" ref="W258:X258" si="824">W259+W260</f>
        <v>0</v>
      </c>
      <c r="X258" s="507">
        <f t="shared" si="824"/>
        <v>0</v>
      </c>
      <c r="Y258" s="507">
        <f t="shared" si="699"/>
        <v>8189924</v>
      </c>
      <c r="Z258" s="507">
        <f t="shared" ref="Z258:AA258" si="825">Z259+Z260</f>
        <v>0</v>
      </c>
      <c r="AA258" s="507">
        <f t="shared" si="825"/>
        <v>0</v>
      </c>
      <c r="AB258" s="507">
        <f t="shared" si="700"/>
        <v>8189924</v>
      </c>
      <c r="AC258" s="507">
        <f t="shared" ref="AC258:AD258" si="826">AC259+AC260</f>
        <v>0</v>
      </c>
      <c r="AD258" s="507">
        <f t="shared" si="826"/>
        <v>0</v>
      </c>
      <c r="AE258" s="507">
        <f t="shared" si="760"/>
        <v>8189924</v>
      </c>
      <c r="AF258" s="507">
        <f t="shared" ref="AF258:AG258" si="827">AF259+AF260</f>
        <v>0</v>
      </c>
      <c r="AG258" s="507">
        <f t="shared" si="827"/>
        <v>0</v>
      </c>
      <c r="AH258" s="507">
        <f t="shared" si="761"/>
        <v>8189924</v>
      </c>
    </row>
    <row r="259" spans="1:34" s="389" customFormat="1" ht="39.75" customHeight="1" x14ac:dyDescent="0.2">
      <c r="A259" s="396"/>
      <c r="B259" s="403" t="s">
        <v>934</v>
      </c>
      <c r="C259" s="281">
        <v>5000000</v>
      </c>
      <c r="D259" s="281"/>
      <c r="E259" s="281"/>
      <c r="F259" s="281">
        <f t="shared" si="702"/>
        <v>5000000</v>
      </c>
      <c r="G259" s="281"/>
      <c r="H259" s="281"/>
      <c r="I259" s="281">
        <f t="shared" si="767"/>
        <v>5000000</v>
      </c>
      <c r="J259" s="281"/>
      <c r="K259" s="281"/>
      <c r="L259" s="281">
        <f t="shared" si="688"/>
        <v>5000000</v>
      </c>
      <c r="M259" s="281"/>
      <c r="N259" s="281"/>
      <c r="O259" s="281">
        <f t="shared" si="690"/>
        <v>5000000</v>
      </c>
      <c r="P259" s="506"/>
      <c r="Q259" s="506"/>
      <c r="R259" s="506">
        <f t="shared" si="737"/>
        <v>5000000</v>
      </c>
      <c r="S259" s="506">
        <v>8089924</v>
      </c>
      <c r="T259" s="506"/>
      <c r="U259" s="506"/>
      <c r="V259" s="506">
        <v>8089924</v>
      </c>
      <c r="W259" s="506"/>
      <c r="X259" s="506"/>
      <c r="Y259" s="506">
        <f t="shared" si="699"/>
        <v>8089924</v>
      </c>
      <c r="Z259" s="506"/>
      <c r="AA259" s="506"/>
      <c r="AB259" s="506">
        <f t="shared" si="700"/>
        <v>8089924</v>
      </c>
      <c r="AC259" s="506"/>
      <c r="AD259" s="506"/>
      <c r="AE259" s="506">
        <f t="shared" si="760"/>
        <v>8089924</v>
      </c>
      <c r="AF259" s="506"/>
      <c r="AG259" s="506"/>
      <c r="AH259" s="506">
        <f t="shared" si="761"/>
        <v>8089924</v>
      </c>
    </row>
    <row r="260" spans="1:34" s="389" customFormat="1" ht="26.25" customHeight="1" x14ac:dyDescent="0.2">
      <c r="A260" s="396"/>
      <c r="B260" s="403" t="s">
        <v>797</v>
      </c>
      <c r="C260" s="281">
        <v>100000</v>
      </c>
      <c r="D260" s="281"/>
      <c r="E260" s="281"/>
      <c r="F260" s="281">
        <f t="shared" si="702"/>
        <v>100000</v>
      </c>
      <c r="G260" s="281"/>
      <c r="H260" s="281"/>
      <c r="I260" s="281">
        <f t="shared" si="767"/>
        <v>100000</v>
      </c>
      <c r="J260" s="281"/>
      <c r="K260" s="281"/>
      <c r="L260" s="281">
        <f t="shared" si="688"/>
        <v>100000</v>
      </c>
      <c r="M260" s="281"/>
      <c r="N260" s="281"/>
      <c r="O260" s="281">
        <f t="shared" si="690"/>
        <v>100000</v>
      </c>
      <c r="P260" s="506"/>
      <c r="Q260" s="506"/>
      <c r="R260" s="506">
        <f t="shared" si="737"/>
        <v>100000</v>
      </c>
      <c r="S260" s="506">
        <v>100000</v>
      </c>
      <c r="T260" s="506"/>
      <c r="U260" s="506"/>
      <c r="V260" s="506">
        <v>100000</v>
      </c>
      <c r="W260" s="506"/>
      <c r="X260" s="506"/>
      <c r="Y260" s="506">
        <f t="shared" si="699"/>
        <v>100000</v>
      </c>
      <c r="Z260" s="506"/>
      <c r="AA260" s="506"/>
      <c r="AB260" s="506">
        <f t="shared" si="700"/>
        <v>100000</v>
      </c>
      <c r="AC260" s="506"/>
      <c r="AD260" s="506"/>
      <c r="AE260" s="506">
        <f t="shared" si="760"/>
        <v>100000</v>
      </c>
      <c r="AF260" s="506"/>
      <c r="AG260" s="506"/>
      <c r="AH260" s="506">
        <f t="shared" si="761"/>
        <v>100000</v>
      </c>
    </row>
    <row r="261" spans="1:34" s="393" customFormat="1" ht="21" hidden="1" customHeight="1" x14ac:dyDescent="0.2">
      <c r="A261" s="426"/>
      <c r="B261" s="399" t="s">
        <v>667</v>
      </c>
      <c r="C261" s="282">
        <f t="shared" ref="C261:S261" si="828">C262</f>
        <v>0</v>
      </c>
      <c r="D261" s="282">
        <f t="shared" si="828"/>
        <v>0</v>
      </c>
      <c r="E261" s="282">
        <f t="shared" si="828"/>
        <v>0</v>
      </c>
      <c r="F261" s="282">
        <f t="shared" si="702"/>
        <v>0</v>
      </c>
      <c r="G261" s="282">
        <f t="shared" si="828"/>
        <v>0</v>
      </c>
      <c r="H261" s="282">
        <f t="shared" si="828"/>
        <v>0</v>
      </c>
      <c r="I261" s="282">
        <f t="shared" si="767"/>
        <v>0</v>
      </c>
      <c r="J261" s="282">
        <f t="shared" si="828"/>
        <v>0</v>
      </c>
      <c r="K261" s="282">
        <f t="shared" si="828"/>
        <v>0</v>
      </c>
      <c r="L261" s="282">
        <f t="shared" si="688"/>
        <v>0</v>
      </c>
      <c r="M261" s="282">
        <f t="shared" si="828"/>
        <v>0</v>
      </c>
      <c r="N261" s="282">
        <f t="shared" si="828"/>
        <v>0</v>
      </c>
      <c r="O261" s="282">
        <f t="shared" si="690"/>
        <v>0</v>
      </c>
      <c r="P261" s="507">
        <f t="shared" si="828"/>
        <v>0</v>
      </c>
      <c r="Q261" s="507">
        <f t="shared" si="828"/>
        <v>0</v>
      </c>
      <c r="R261" s="507">
        <f t="shared" si="737"/>
        <v>0</v>
      </c>
      <c r="S261" s="507">
        <f t="shared" si="828"/>
        <v>0</v>
      </c>
      <c r="T261" s="507">
        <f t="shared" ref="T261:AG261" si="829">T262</f>
        <v>0</v>
      </c>
      <c r="U261" s="507">
        <f t="shared" si="829"/>
        <v>0</v>
      </c>
      <c r="V261" s="507">
        <f t="shared" si="829"/>
        <v>0</v>
      </c>
      <c r="W261" s="507">
        <f t="shared" si="829"/>
        <v>0</v>
      </c>
      <c r="X261" s="507">
        <f t="shared" si="829"/>
        <v>0</v>
      </c>
      <c r="Y261" s="507">
        <f t="shared" si="699"/>
        <v>0</v>
      </c>
      <c r="Z261" s="507">
        <f t="shared" si="829"/>
        <v>0</v>
      </c>
      <c r="AA261" s="507">
        <f t="shared" si="829"/>
        <v>0</v>
      </c>
      <c r="AB261" s="507">
        <f t="shared" si="700"/>
        <v>0</v>
      </c>
      <c r="AC261" s="507">
        <f t="shared" si="829"/>
        <v>0</v>
      </c>
      <c r="AD261" s="507">
        <f t="shared" si="829"/>
        <v>0</v>
      </c>
      <c r="AE261" s="507">
        <f t="shared" si="760"/>
        <v>0</v>
      </c>
      <c r="AF261" s="507">
        <f t="shared" si="829"/>
        <v>0</v>
      </c>
      <c r="AG261" s="507">
        <f t="shared" si="829"/>
        <v>0</v>
      </c>
      <c r="AH261" s="507">
        <f t="shared" si="761"/>
        <v>0</v>
      </c>
    </row>
    <row r="262" spans="1:34" s="389" customFormat="1" ht="27" hidden="1" customHeight="1" x14ac:dyDescent="0.2">
      <c r="A262" s="396"/>
      <c r="B262" s="403" t="s">
        <v>800</v>
      </c>
      <c r="C262" s="281">
        <v>0</v>
      </c>
      <c r="D262" s="281"/>
      <c r="E262" s="281"/>
      <c r="F262" s="281">
        <f t="shared" si="702"/>
        <v>0</v>
      </c>
      <c r="G262" s="281"/>
      <c r="H262" s="281"/>
      <c r="I262" s="281">
        <f t="shared" si="767"/>
        <v>0</v>
      </c>
      <c r="J262" s="281"/>
      <c r="K262" s="281"/>
      <c r="L262" s="282">
        <f t="shared" si="688"/>
        <v>0</v>
      </c>
      <c r="M262" s="281"/>
      <c r="N262" s="281"/>
      <c r="O262" s="282">
        <f t="shared" si="690"/>
        <v>0</v>
      </c>
      <c r="P262" s="506"/>
      <c r="Q262" s="506"/>
      <c r="R262" s="507">
        <f t="shared" si="737"/>
        <v>0</v>
      </c>
      <c r="S262" s="506">
        <v>0</v>
      </c>
      <c r="T262" s="506"/>
      <c r="U262" s="506"/>
      <c r="V262" s="506">
        <v>0</v>
      </c>
      <c r="W262" s="506"/>
      <c r="X262" s="506"/>
      <c r="Y262" s="506">
        <f t="shared" si="699"/>
        <v>0</v>
      </c>
      <c r="Z262" s="506"/>
      <c r="AA262" s="506"/>
      <c r="AB262" s="506">
        <f t="shared" si="700"/>
        <v>0</v>
      </c>
      <c r="AC262" s="506"/>
      <c r="AD262" s="506"/>
      <c r="AE262" s="506">
        <f t="shared" si="760"/>
        <v>0</v>
      </c>
      <c r="AF262" s="506"/>
      <c r="AG262" s="506"/>
      <c r="AH262" s="506">
        <f t="shared" si="761"/>
        <v>0</v>
      </c>
    </row>
    <row r="263" spans="1:34" s="393" customFormat="1" ht="23.25" customHeight="1" x14ac:dyDescent="0.2">
      <c r="A263" s="426"/>
      <c r="B263" s="399" t="s">
        <v>666</v>
      </c>
      <c r="C263" s="282">
        <f t="shared" ref="C263:E263" si="830">C264+C265</f>
        <v>100000</v>
      </c>
      <c r="D263" s="282">
        <f t="shared" si="830"/>
        <v>0</v>
      </c>
      <c r="E263" s="282">
        <f t="shared" si="830"/>
        <v>0</v>
      </c>
      <c r="F263" s="282">
        <f t="shared" si="702"/>
        <v>100000</v>
      </c>
      <c r="G263" s="282">
        <f t="shared" ref="G263:H263" si="831">G264+G265</f>
        <v>0</v>
      </c>
      <c r="H263" s="282">
        <f t="shared" si="831"/>
        <v>0</v>
      </c>
      <c r="I263" s="282">
        <f t="shared" si="767"/>
        <v>100000</v>
      </c>
      <c r="J263" s="282">
        <f t="shared" ref="J263:K263" si="832">J264+J265</f>
        <v>0</v>
      </c>
      <c r="K263" s="282">
        <f t="shared" si="832"/>
        <v>0</v>
      </c>
      <c r="L263" s="282">
        <f t="shared" si="688"/>
        <v>100000</v>
      </c>
      <c r="M263" s="282">
        <f t="shared" ref="M263:N263" si="833">M264+M265</f>
        <v>0</v>
      </c>
      <c r="N263" s="282">
        <f t="shared" si="833"/>
        <v>0</v>
      </c>
      <c r="O263" s="282">
        <f t="shared" si="690"/>
        <v>100000</v>
      </c>
      <c r="P263" s="507">
        <f t="shared" ref="P263:Q263" si="834">P264+P265</f>
        <v>0</v>
      </c>
      <c r="Q263" s="507">
        <f t="shared" si="834"/>
        <v>0</v>
      </c>
      <c r="R263" s="507">
        <f t="shared" si="737"/>
        <v>100000</v>
      </c>
      <c r="S263" s="507">
        <f t="shared" ref="S263" si="835">S264+S265</f>
        <v>100000</v>
      </c>
      <c r="T263" s="507">
        <f t="shared" ref="T263:V263" si="836">T264+T265</f>
        <v>0</v>
      </c>
      <c r="U263" s="507">
        <f t="shared" si="836"/>
        <v>0</v>
      </c>
      <c r="V263" s="507">
        <f t="shared" si="836"/>
        <v>100000</v>
      </c>
      <c r="W263" s="507">
        <f t="shared" ref="W263:X263" si="837">W264+W265</f>
        <v>0</v>
      </c>
      <c r="X263" s="507">
        <f t="shared" si="837"/>
        <v>0</v>
      </c>
      <c r="Y263" s="507">
        <f t="shared" si="699"/>
        <v>100000</v>
      </c>
      <c r="Z263" s="507">
        <f t="shared" ref="Z263:AA263" si="838">Z264+Z265</f>
        <v>0</v>
      </c>
      <c r="AA263" s="507">
        <f t="shared" si="838"/>
        <v>0</v>
      </c>
      <c r="AB263" s="507">
        <f t="shared" si="700"/>
        <v>100000</v>
      </c>
      <c r="AC263" s="507">
        <f t="shared" ref="AC263:AD263" si="839">AC264+AC265</f>
        <v>0</v>
      </c>
      <c r="AD263" s="507">
        <f t="shared" si="839"/>
        <v>0</v>
      </c>
      <c r="AE263" s="507">
        <f t="shared" si="760"/>
        <v>100000</v>
      </c>
      <c r="AF263" s="507">
        <f t="shared" ref="AF263:AG263" si="840">AF264+AF265</f>
        <v>0</v>
      </c>
      <c r="AG263" s="507">
        <f t="shared" si="840"/>
        <v>0</v>
      </c>
      <c r="AH263" s="507">
        <f t="shared" si="761"/>
        <v>100000</v>
      </c>
    </row>
    <row r="264" spans="1:34" s="389" customFormat="1" ht="25.5" hidden="1" customHeight="1" x14ac:dyDescent="0.2">
      <c r="A264" s="396"/>
      <c r="B264" s="403" t="s">
        <v>801</v>
      </c>
      <c r="C264" s="281">
        <v>0</v>
      </c>
      <c r="D264" s="281"/>
      <c r="E264" s="281"/>
      <c r="F264" s="281">
        <f t="shared" si="702"/>
        <v>0</v>
      </c>
      <c r="G264" s="281"/>
      <c r="H264" s="281"/>
      <c r="I264" s="281">
        <f t="shared" si="767"/>
        <v>0</v>
      </c>
      <c r="J264" s="281"/>
      <c r="K264" s="281"/>
      <c r="L264" s="282">
        <f t="shared" si="688"/>
        <v>0</v>
      </c>
      <c r="M264" s="281"/>
      <c r="N264" s="281"/>
      <c r="O264" s="282">
        <f t="shared" si="690"/>
        <v>0</v>
      </c>
      <c r="P264" s="506"/>
      <c r="Q264" s="506"/>
      <c r="R264" s="507">
        <f t="shared" si="737"/>
        <v>0</v>
      </c>
      <c r="S264" s="506">
        <v>0</v>
      </c>
      <c r="T264" s="506"/>
      <c r="U264" s="506"/>
      <c r="V264" s="506">
        <v>0</v>
      </c>
      <c r="W264" s="506"/>
      <c r="X264" s="506"/>
      <c r="Y264" s="506">
        <f t="shared" si="699"/>
        <v>0</v>
      </c>
      <c r="Z264" s="506"/>
      <c r="AA264" s="506"/>
      <c r="AB264" s="506">
        <f t="shared" si="700"/>
        <v>0</v>
      </c>
      <c r="AC264" s="506"/>
      <c r="AD264" s="506"/>
      <c r="AE264" s="506">
        <f t="shared" si="760"/>
        <v>0</v>
      </c>
      <c r="AF264" s="506"/>
      <c r="AG264" s="506"/>
      <c r="AH264" s="506">
        <f t="shared" si="761"/>
        <v>0</v>
      </c>
    </row>
    <row r="265" spans="1:34" s="389" customFormat="1" ht="23.25" customHeight="1" x14ac:dyDescent="0.2">
      <c r="A265" s="396"/>
      <c r="B265" s="403" t="s">
        <v>797</v>
      </c>
      <c r="C265" s="281">
        <v>100000</v>
      </c>
      <c r="D265" s="281"/>
      <c r="E265" s="281"/>
      <c r="F265" s="281">
        <f t="shared" si="702"/>
        <v>100000</v>
      </c>
      <c r="G265" s="281"/>
      <c r="H265" s="281"/>
      <c r="I265" s="281">
        <f t="shared" si="767"/>
        <v>100000</v>
      </c>
      <c r="J265" s="281"/>
      <c r="K265" s="281"/>
      <c r="L265" s="281">
        <f t="shared" si="688"/>
        <v>100000</v>
      </c>
      <c r="M265" s="281"/>
      <c r="N265" s="281"/>
      <c r="O265" s="281">
        <f t="shared" si="690"/>
        <v>100000</v>
      </c>
      <c r="P265" s="506"/>
      <c r="Q265" s="506"/>
      <c r="R265" s="506">
        <f t="shared" si="737"/>
        <v>100000</v>
      </c>
      <c r="S265" s="506">
        <v>100000</v>
      </c>
      <c r="T265" s="506"/>
      <c r="U265" s="506"/>
      <c r="V265" s="506">
        <v>100000</v>
      </c>
      <c r="W265" s="506"/>
      <c r="X265" s="506"/>
      <c r="Y265" s="506">
        <f t="shared" si="699"/>
        <v>100000</v>
      </c>
      <c r="Z265" s="506"/>
      <c r="AA265" s="506"/>
      <c r="AB265" s="506">
        <f t="shared" si="700"/>
        <v>100000</v>
      </c>
      <c r="AC265" s="506"/>
      <c r="AD265" s="506"/>
      <c r="AE265" s="506">
        <f t="shared" si="760"/>
        <v>100000</v>
      </c>
      <c r="AF265" s="506"/>
      <c r="AG265" s="506"/>
      <c r="AH265" s="506">
        <f t="shared" si="761"/>
        <v>100000</v>
      </c>
    </row>
    <row r="266" spans="1:34" s="393" customFormat="1" ht="22.5" customHeight="1" x14ac:dyDescent="0.2">
      <c r="A266" s="426"/>
      <c r="B266" s="399" t="s">
        <v>673</v>
      </c>
      <c r="C266" s="282">
        <f t="shared" ref="C266:S266" si="841">C267</f>
        <v>50000</v>
      </c>
      <c r="D266" s="282">
        <f t="shared" si="841"/>
        <v>0</v>
      </c>
      <c r="E266" s="282">
        <f t="shared" si="841"/>
        <v>0</v>
      </c>
      <c r="F266" s="282">
        <f t="shared" si="702"/>
        <v>50000</v>
      </c>
      <c r="G266" s="282">
        <f t="shared" si="841"/>
        <v>0</v>
      </c>
      <c r="H266" s="282">
        <f t="shared" si="841"/>
        <v>0</v>
      </c>
      <c r="I266" s="282">
        <f t="shared" ref="I266:I297" si="842">E266+F266+G266</f>
        <v>50000</v>
      </c>
      <c r="J266" s="282">
        <f t="shared" si="841"/>
        <v>0</v>
      </c>
      <c r="K266" s="282">
        <f t="shared" si="841"/>
        <v>0</v>
      </c>
      <c r="L266" s="282">
        <f t="shared" si="688"/>
        <v>50000</v>
      </c>
      <c r="M266" s="282">
        <f t="shared" si="841"/>
        <v>0</v>
      </c>
      <c r="N266" s="282">
        <f t="shared" si="841"/>
        <v>0</v>
      </c>
      <c r="O266" s="282">
        <f t="shared" si="690"/>
        <v>50000</v>
      </c>
      <c r="P266" s="507">
        <f t="shared" si="841"/>
        <v>0</v>
      </c>
      <c r="Q266" s="507">
        <f t="shared" si="841"/>
        <v>0</v>
      </c>
      <c r="R266" s="507">
        <f t="shared" si="737"/>
        <v>50000</v>
      </c>
      <c r="S266" s="507">
        <f t="shared" si="841"/>
        <v>50000</v>
      </c>
      <c r="T266" s="507">
        <f t="shared" ref="T266:AG266" si="843">T267</f>
        <v>0</v>
      </c>
      <c r="U266" s="507">
        <f t="shared" si="843"/>
        <v>0</v>
      </c>
      <c r="V266" s="507">
        <f t="shared" si="843"/>
        <v>50000</v>
      </c>
      <c r="W266" s="507">
        <f t="shared" si="843"/>
        <v>0</v>
      </c>
      <c r="X266" s="507">
        <f t="shared" si="843"/>
        <v>0</v>
      </c>
      <c r="Y266" s="507">
        <f t="shared" si="699"/>
        <v>50000</v>
      </c>
      <c r="Z266" s="507">
        <f t="shared" si="843"/>
        <v>0</v>
      </c>
      <c r="AA266" s="507">
        <f t="shared" si="843"/>
        <v>0</v>
      </c>
      <c r="AB266" s="507">
        <f t="shared" si="700"/>
        <v>50000</v>
      </c>
      <c r="AC266" s="507">
        <f t="shared" si="843"/>
        <v>0</v>
      </c>
      <c r="AD266" s="507">
        <f t="shared" si="843"/>
        <v>0</v>
      </c>
      <c r="AE266" s="507">
        <f t="shared" si="760"/>
        <v>50000</v>
      </c>
      <c r="AF266" s="507">
        <f t="shared" si="843"/>
        <v>0</v>
      </c>
      <c r="AG266" s="507">
        <f t="shared" si="843"/>
        <v>0</v>
      </c>
      <c r="AH266" s="507">
        <f t="shared" si="761"/>
        <v>50000</v>
      </c>
    </row>
    <row r="267" spans="1:34" s="389" customFormat="1" ht="22.5" customHeight="1" x14ac:dyDescent="0.2">
      <c r="A267" s="396"/>
      <c r="B267" s="403" t="s">
        <v>797</v>
      </c>
      <c r="C267" s="281">
        <v>50000</v>
      </c>
      <c r="D267" s="281"/>
      <c r="E267" s="281"/>
      <c r="F267" s="281">
        <f t="shared" si="702"/>
        <v>50000</v>
      </c>
      <c r="G267" s="281"/>
      <c r="H267" s="281"/>
      <c r="I267" s="281">
        <f t="shared" si="842"/>
        <v>50000</v>
      </c>
      <c r="J267" s="281"/>
      <c r="K267" s="281"/>
      <c r="L267" s="281">
        <f t="shared" ref="L267:L334" si="844">I267+J267+K267</f>
        <v>50000</v>
      </c>
      <c r="M267" s="281"/>
      <c r="N267" s="281"/>
      <c r="O267" s="281">
        <f t="shared" ref="O267:O334" si="845">L267+M267+N267</f>
        <v>50000</v>
      </c>
      <c r="P267" s="506"/>
      <c r="Q267" s="506"/>
      <c r="R267" s="506">
        <f t="shared" si="737"/>
        <v>50000</v>
      </c>
      <c r="S267" s="506">
        <v>50000</v>
      </c>
      <c r="T267" s="506"/>
      <c r="U267" s="506"/>
      <c r="V267" s="506">
        <v>50000</v>
      </c>
      <c r="W267" s="506"/>
      <c r="X267" s="506"/>
      <c r="Y267" s="506">
        <f t="shared" si="699"/>
        <v>50000</v>
      </c>
      <c r="Z267" s="506"/>
      <c r="AA267" s="506"/>
      <c r="AB267" s="506">
        <f t="shared" si="700"/>
        <v>50000</v>
      </c>
      <c r="AC267" s="506"/>
      <c r="AD267" s="506"/>
      <c r="AE267" s="506">
        <f t="shared" si="760"/>
        <v>50000</v>
      </c>
      <c r="AF267" s="506"/>
      <c r="AG267" s="506"/>
      <c r="AH267" s="506">
        <f t="shared" si="761"/>
        <v>50000</v>
      </c>
    </row>
    <row r="268" spans="1:34" s="393" customFormat="1" ht="22.5" customHeight="1" x14ac:dyDescent="0.2">
      <c r="A268" s="426"/>
      <c r="B268" s="399" t="s">
        <v>668</v>
      </c>
      <c r="C268" s="282">
        <f t="shared" ref="C268:Q268" si="846">C269</f>
        <v>100000</v>
      </c>
      <c r="D268" s="282">
        <f t="shared" si="846"/>
        <v>0</v>
      </c>
      <c r="E268" s="282">
        <f t="shared" si="846"/>
        <v>0</v>
      </c>
      <c r="F268" s="282">
        <f t="shared" si="702"/>
        <v>100000</v>
      </c>
      <c r="G268" s="282">
        <f t="shared" si="846"/>
        <v>0</v>
      </c>
      <c r="H268" s="282">
        <f t="shared" si="846"/>
        <v>0</v>
      </c>
      <c r="I268" s="282">
        <f t="shared" si="842"/>
        <v>100000</v>
      </c>
      <c r="J268" s="282">
        <f t="shared" si="846"/>
        <v>0</v>
      </c>
      <c r="K268" s="282">
        <f t="shared" si="846"/>
        <v>0</v>
      </c>
      <c r="L268" s="282">
        <f t="shared" si="844"/>
        <v>100000</v>
      </c>
      <c r="M268" s="282">
        <f t="shared" si="846"/>
        <v>0</v>
      </c>
      <c r="N268" s="282">
        <f t="shared" si="846"/>
        <v>0</v>
      </c>
      <c r="O268" s="282">
        <f t="shared" si="845"/>
        <v>100000</v>
      </c>
      <c r="P268" s="507">
        <f t="shared" si="846"/>
        <v>0</v>
      </c>
      <c r="Q268" s="507">
        <f t="shared" si="846"/>
        <v>0</v>
      </c>
      <c r="R268" s="507">
        <f t="shared" si="737"/>
        <v>100000</v>
      </c>
      <c r="S268" s="507">
        <f t="shared" ref="S268" si="847">S269</f>
        <v>100000</v>
      </c>
      <c r="T268" s="507">
        <f t="shared" ref="T268:AG268" si="848">T269</f>
        <v>0</v>
      </c>
      <c r="U268" s="507">
        <f t="shared" si="848"/>
        <v>0</v>
      </c>
      <c r="V268" s="507">
        <f t="shared" si="848"/>
        <v>100000</v>
      </c>
      <c r="W268" s="507">
        <f t="shared" si="848"/>
        <v>0</v>
      </c>
      <c r="X268" s="507">
        <f t="shared" si="848"/>
        <v>0</v>
      </c>
      <c r="Y268" s="507">
        <f t="shared" si="699"/>
        <v>100000</v>
      </c>
      <c r="Z268" s="507">
        <f t="shared" si="848"/>
        <v>0</v>
      </c>
      <c r="AA268" s="507">
        <f t="shared" si="848"/>
        <v>0</v>
      </c>
      <c r="AB268" s="507">
        <f t="shared" si="700"/>
        <v>100000</v>
      </c>
      <c r="AC268" s="507">
        <f t="shared" si="848"/>
        <v>0</v>
      </c>
      <c r="AD268" s="507">
        <f t="shared" si="848"/>
        <v>0</v>
      </c>
      <c r="AE268" s="507">
        <f t="shared" si="760"/>
        <v>100000</v>
      </c>
      <c r="AF268" s="507">
        <f t="shared" si="848"/>
        <v>0</v>
      </c>
      <c r="AG268" s="507">
        <f t="shared" si="848"/>
        <v>0</v>
      </c>
      <c r="AH268" s="507">
        <f t="shared" si="761"/>
        <v>100000</v>
      </c>
    </row>
    <row r="269" spans="1:34" s="389" customFormat="1" ht="22.5" customHeight="1" x14ac:dyDescent="0.2">
      <c r="A269" s="396"/>
      <c r="B269" s="403" t="s">
        <v>797</v>
      </c>
      <c r="C269" s="281">
        <v>100000</v>
      </c>
      <c r="D269" s="281"/>
      <c r="E269" s="281"/>
      <c r="F269" s="281">
        <f t="shared" si="702"/>
        <v>100000</v>
      </c>
      <c r="G269" s="281"/>
      <c r="H269" s="281"/>
      <c r="I269" s="281">
        <f t="shared" si="842"/>
        <v>100000</v>
      </c>
      <c r="J269" s="281"/>
      <c r="K269" s="281"/>
      <c r="L269" s="281">
        <f t="shared" si="844"/>
        <v>100000</v>
      </c>
      <c r="M269" s="281"/>
      <c r="N269" s="281"/>
      <c r="O269" s="281">
        <f t="shared" si="845"/>
        <v>100000</v>
      </c>
      <c r="P269" s="506"/>
      <c r="Q269" s="506"/>
      <c r="R269" s="506">
        <f t="shared" si="737"/>
        <v>100000</v>
      </c>
      <c r="S269" s="506">
        <v>100000</v>
      </c>
      <c r="T269" s="506"/>
      <c r="U269" s="506"/>
      <c r="V269" s="506">
        <v>100000</v>
      </c>
      <c r="W269" s="506"/>
      <c r="X269" s="506"/>
      <c r="Y269" s="506">
        <f t="shared" si="699"/>
        <v>100000</v>
      </c>
      <c r="Z269" s="506"/>
      <c r="AA269" s="506"/>
      <c r="AB269" s="506">
        <f t="shared" si="700"/>
        <v>100000</v>
      </c>
      <c r="AC269" s="506"/>
      <c r="AD269" s="506"/>
      <c r="AE269" s="506">
        <f t="shared" si="760"/>
        <v>100000</v>
      </c>
      <c r="AF269" s="506"/>
      <c r="AG269" s="506"/>
      <c r="AH269" s="506">
        <f t="shared" si="761"/>
        <v>100000</v>
      </c>
    </row>
    <row r="270" spans="1:34" s="393" customFormat="1" ht="22.5" customHeight="1" x14ac:dyDescent="0.2">
      <c r="A270" s="426"/>
      <c r="B270" s="399" t="s">
        <v>452</v>
      </c>
      <c r="C270" s="282">
        <f t="shared" ref="C270:S270" si="849">C271+C272+C273+C274</f>
        <v>2450000</v>
      </c>
      <c r="D270" s="282">
        <f t="shared" ref="D270:E270" si="850">D271+D272+D273+D274</f>
        <v>0</v>
      </c>
      <c r="E270" s="282">
        <f t="shared" si="850"/>
        <v>0</v>
      </c>
      <c r="F270" s="282">
        <f t="shared" si="702"/>
        <v>2450000</v>
      </c>
      <c r="G270" s="282">
        <f t="shared" ref="G270:H270" si="851">G271+G272+G273+G274</f>
        <v>0</v>
      </c>
      <c r="H270" s="282">
        <f t="shared" si="851"/>
        <v>0</v>
      </c>
      <c r="I270" s="282">
        <f t="shared" si="842"/>
        <v>2450000</v>
      </c>
      <c r="J270" s="282">
        <f t="shared" ref="J270:K270" si="852">J271+J272+J273+J274</f>
        <v>0</v>
      </c>
      <c r="K270" s="282">
        <f t="shared" si="852"/>
        <v>0</v>
      </c>
      <c r="L270" s="282">
        <f t="shared" si="844"/>
        <v>2450000</v>
      </c>
      <c r="M270" s="282">
        <f t="shared" ref="M270:N270" si="853">M271+M272+M273+M274</f>
        <v>0</v>
      </c>
      <c r="N270" s="282">
        <f t="shared" si="853"/>
        <v>0</v>
      </c>
      <c r="O270" s="282">
        <f t="shared" si="845"/>
        <v>2450000</v>
      </c>
      <c r="P270" s="507">
        <f t="shared" ref="P270:Q270" si="854">P271+P272+P273+P274</f>
        <v>0</v>
      </c>
      <c r="Q270" s="507">
        <f t="shared" si="854"/>
        <v>0</v>
      </c>
      <c r="R270" s="507">
        <f t="shared" si="737"/>
        <v>2450000</v>
      </c>
      <c r="S270" s="507">
        <f t="shared" si="849"/>
        <v>2850000</v>
      </c>
      <c r="T270" s="507">
        <f t="shared" ref="T270:V270" si="855">T271+T272+T273+T274</f>
        <v>0</v>
      </c>
      <c r="U270" s="507">
        <f t="shared" si="855"/>
        <v>0</v>
      </c>
      <c r="V270" s="507">
        <f t="shared" si="855"/>
        <v>2850000</v>
      </c>
      <c r="W270" s="507">
        <f t="shared" ref="W270:X270" si="856">W271+W272+W273+W274</f>
        <v>0</v>
      </c>
      <c r="X270" s="507">
        <f t="shared" si="856"/>
        <v>0</v>
      </c>
      <c r="Y270" s="507">
        <f t="shared" si="699"/>
        <v>2850000</v>
      </c>
      <c r="Z270" s="507">
        <f t="shared" ref="Z270:AA270" si="857">Z271+Z272+Z273+Z274</f>
        <v>0</v>
      </c>
      <c r="AA270" s="507">
        <f t="shared" si="857"/>
        <v>0</v>
      </c>
      <c r="AB270" s="507">
        <f t="shared" si="700"/>
        <v>2850000</v>
      </c>
      <c r="AC270" s="507">
        <f t="shared" ref="AC270:AD270" si="858">AC271+AC272+AC273+AC274</f>
        <v>0</v>
      </c>
      <c r="AD270" s="507">
        <f t="shared" si="858"/>
        <v>0</v>
      </c>
      <c r="AE270" s="507">
        <f t="shared" si="760"/>
        <v>2850000</v>
      </c>
      <c r="AF270" s="507">
        <f t="shared" ref="AF270:AG270" si="859">AF271+AF272+AF273+AF274</f>
        <v>0</v>
      </c>
      <c r="AG270" s="507">
        <f t="shared" si="859"/>
        <v>0</v>
      </c>
      <c r="AH270" s="507">
        <f t="shared" si="761"/>
        <v>2850000</v>
      </c>
    </row>
    <row r="271" spans="1:34" s="389" customFormat="1" ht="57" customHeight="1" x14ac:dyDescent="0.2">
      <c r="A271" s="396"/>
      <c r="B271" s="403" t="s">
        <v>837</v>
      </c>
      <c r="C271" s="281">
        <v>2400000</v>
      </c>
      <c r="D271" s="281"/>
      <c r="E271" s="281"/>
      <c r="F271" s="281">
        <f t="shared" si="702"/>
        <v>2400000</v>
      </c>
      <c r="G271" s="281"/>
      <c r="H271" s="281"/>
      <c r="I271" s="281">
        <f t="shared" si="842"/>
        <v>2400000</v>
      </c>
      <c r="J271" s="281"/>
      <c r="K271" s="281"/>
      <c r="L271" s="281">
        <f t="shared" si="844"/>
        <v>2400000</v>
      </c>
      <c r="M271" s="281"/>
      <c r="N271" s="281"/>
      <c r="O271" s="281">
        <f t="shared" si="845"/>
        <v>2400000</v>
      </c>
      <c r="P271" s="506"/>
      <c r="Q271" s="506"/>
      <c r="R271" s="506">
        <f t="shared" si="737"/>
        <v>2400000</v>
      </c>
      <c r="S271" s="506">
        <v>0</v>
      </c>
      <c r="T271" s="506"/>
      <c r="U271" s="506"/>
      <c r="V271" s="506">
        <v>0</v>
      </c>
      <c r="W271" s="506"/>
      <c r="X271" s="506"/>
      <c r="Y271" s="506">
        <f t="shared" ref="Y271:Y338" si="860">V271+W271</f>
        <v>0</v>
      </c>
      <c r="Z271" s="506"/>
      <c r="AA271" s="506"/>
      <c r="AB271" s="506">
        <f t="shared" ref="AB271:AB338" si="861">Y271+Z271</f>
        <v>0</v>
      </c>
      <c r="AC271" s="506"/>
      <c r="AD271" s="506"/>
      <c r="AE271" s="506">
        <f t="shared" si="760"/>
        <v>0</v>
      </c>
      <c r="AF271" s="506"/>
      <c r="AG271" s="506"/>
      <c r="AH271" s="506">
        <f t="shared" si="761"/>
        <v>0</v>
      </c>
    </row>
    <row r="272" spans="1:34" s="389" customFormat="1" ht="58.5" customHeight="1" x14ac:dyDescent="0.2">
      <c r="A272" s="396"/>
      <c r="B272" s="403" t="s">
        <v>853</v>
      </c>
      <c r="C272" s="281">
        <v>0</v>
      </c>
      <c r="D272" s="281"/>
      <c r="E272" s="281"/>
      <c r="F272" s="281">
        <f t="shared" si="702"/>
        <v>0</v>
      </c>
      <c r="G272" s="281"/>
      <c r="H272" s="281"/>
      <c r="I272" s="281">
        <f t="shared" si="842"/>
        <v>0</v>
      </c>
      <c r="J272" s="281"/>
      <c r="K272" s="281"/>
      <c r="L272" s="281">
        <f t="shared" si="844"/>
        <v>0</v>
      </c>
      <c r="M272" s="281"/>
      <c r="N272" s="281"/>
      <c r="O272" s="281">
        <f t="shared" si="845"/>
        <v>0</v>
      </c>
      <c r="P272" s="506"/>
      <c r="Q272" s="506"/>
      <c r="R272" s="506">
        <f t="shared" si="737"/>
        <v>0</v>
      </c>
      <c r="S272" s="506">
        <v>2800000</v>
      </c>
      <c r="T272" s="506"/>
      <c r="U272" s="506"/>
      <c r="V272" s="506">
        <v>2800000</v>
      </c>
      <c r="W272" s="506"/>
      <c r="X272" s="506"/>
      <c r="Y272" s="506">
        <f t="shared" si="860"/>
        <v>2800000</v>
      </c>
      <c r="Z272" s="506"/>
      <c r="AA272" s="506"/>
      <c r="AB272" s="506">
        <f t="shared" si="861"/>
        <v>2800000</v>
      </c>
      <c r="AC272" s="506"/>
      <c r="AD272" s="506"/>
      <c r="AE272" s="506">
        <f t="shared" si="760"/>
        <v>2800000</v>
      </c>
      <c r="AF272" s="506"/>
      <c r="AG272" s="506"/>
      <c r="AH272" s="506">
        <f t="shared" si="761"/>
        <v>2800000</v>
      </c>
    </row>
    <row r="273" spans="1:34" s="389" customFormat="1" ht="38.25" hidden="1" customHeight="1" x14ac:dyDescent="0.2">
      <c r="A273" s="396"/>
      <c r="B273" s="403" t="s">
        <v>764</v>
      </c>
      <c r="C273" s="281">
        <v>0</v>
      </c>
      <c r="D273" s="281"/>
      <c r="E273" s="281"/>
      <c r="F273" s="281">
        <f t="shared" ref="F273:F336" si="862">C273+D273+E273</f>
        <v>0</v>
      </c>
      <c r="G273" s="281"/>
      <c r="H273" s="281"/>
      <c r="I273" s="281">
        <f t="shared" si="842"/>
        <v>0</v>
      </c>
      <c r="J273" s="281"/>
      <c r="K273" s="281"/>
      <c r="L273" s="281">
        <f t="shared" si="844"/>
        <v>0</v>
      </c>
      <c r="M273" s="281"/>
      <c r="N273" s="281"/>
      <c r="O273" s="281">
        <f t="shared" si="845"/>
        <v>0</v>
      </c>
      <c r="P273" s="506"/>
      <c r="Q273" s="506"/>
      <c r="R273" s="506">
        <f t="shared" si="737"/>
        <v>0</v>
      </c>
      <c r="S273" s="506">
        <v>0</v>
      </c>
      <c r="T273" s="506"/>
      <c r="U273" s="506"/>
      <c r="V273" s="506">
        <v>0</v>
      </c>
      <c r="W273" s="506"/>
      <c r="X273" s="506"/>
      <c r="Y273" s="506">
        <f t="shared" si="860"/>
        <v>0</v>
      </c>
      <c r="Z273" s="506"/>
      <c r="AA273" s="506"/>
      <c r="AB273" s="506">
        <f t="shared" si="861"/>
        <v>0</v>
      </c>
      <c r="AC273" s="506"/>
      <c r="AD273" s="506"/>
      <c r="AE273" s="506">
        <f t="shared" si="760"/>
        <v>0</v>
      </c>
      <c r="AF273" s="506"/>
      <c r="AG273" s="506"/>
      <c r="AH273" s="506">
        <f t="shared" si="761"/>
        <v>0</v>
      </c>
    </row>
    <row r="274" spans="1:34" s="389" customFormat="1" ht="24.75" customHeight="1" x14ac:dyDescent="0.2">
      <c r="A274" s="396"/>
      <c r="B274" s="403" t="s">
        <v>797</v>
      </c>
      <c r="C274" s="281">
        <v>50000</v>
      </c>
      <c r="D274" s="281"/>
      <c r="E274" s="281"/>
      <c r="F274" s="281">
        <f t="shared" si="862"/>
        <v>50000</v>
      </c>
      <c r="G274" s="281"/>
      <c r="H274" s="281"/>
      <c r="I274" s="281">
        <f t="shared" si="842"/>
        <v>50000</v>
      </c>
      <c r="J274" s="281"/>
      <c r="K274" s="281"/>
      <c r="L274" s="281">
        <f t="shared" si="844"/>
        <v>50000</v>
      </c>
      <c r="M274" s="281"/>
      <c r="N274" s="281"/>
      <c r="O274" s="281">
        <f t="shared" si="845"/>
        <v>50000</v>
      </c>
      <c r="P274" s="506"/>
      <c r="Q274" s="506"/>
      <c r="R274" s="506">
        <f t="shared" si="737"/>
        <v>50000</v>
      </c>
      <c r="S274" s="506">
        <v>50000</v>
      </c>
      <c r="T274" s="506"/>
      <c r="U274" s="506"/>
      <c r="V274" s="506">
        <v>50000</v>
      </c>
      <c r="W274" s="506"/>
      <c r="X274" s="506"/>
      <c r="Y274" s="506">
        <f t="shared" si="860"/>
        <v>50000</v>
      </c>
      <c r="Z274" s="506"/>
      <c r="AA274" s="506"/>
      <c r="AB274" s="506">
        <f t="shared" si="861"/>
        <v>50000</v>
      </c>
      <c r="AC274" s="506"/>
      <c r="AD274" s="506"/>
      <c r="AE274" s="506">
        <f t="shared" si="760"/>
        <v>50000</v>
      </c>
      <c r="AF274" s="506"/>
      <c r="AG274" s="506"/>
      <c r="AH274" s="506">
        <f t="shared" si="761"/>
        <v>50000</v>
      </c>
    </row>
    <row r="275" spans="1:34" s="393" customFormat="1" ht="23.25" customHeight="1" x14ac:dyDescent="0.2">
      <c r="A275" s="426"/>
      <c r="B275" s="399" t="s">
        <v>669</v>
      </c>
      <c r="C275" s="282">
        <f t="shared" ref="C275:S275" si="863">C276+C277</f>
        <v>50000</v>
      </c>
      <c r="D275" s="282">
        <f t="shared" ref="D275:E275" si="864">D276+D277</f>
        <v>0</v>
      </c>
      <c r="E275" s="282">
        <f t="shared" si="864"/>
        <v>0</v>
      </c>
      <c r="F275" s="282">
        <f t="shared" si="862"/>
        <v>50000</v>
      </c>
      <c r="G275" s="282">
        <f t="shared" ref="G275:H275" si="865">G276+G277</f>
        <v>0</v>
      </c>
      <c r="H275" s="282">
        <f t="shared" si="865"/>
        <v>0</v>
      </c>
      <c r="I275" s="282">
        <f t="shared" si="842"/>
        <v>50000</v>
      </c>
      <c r="J275" s="282">
        <f t="shared" ref="J275:K275" si="866">J276+J277</f>
        <v>0</v>
      </c>
      <c r="K275" s="282">
        <f t="shared" si="866"/>
        <v>0</v>
      </c>
      <c r="L275" s="282">
        <f t="shared" si="844"/>
        <v>50000</v>
      </c>
      <c r="M275" s="282">
        <f t="shared" ref="M275:N275" si="867">M276+M277</f>
        <v>0</v>
      </c>
      <c r="N275" s="282">
        <f t="shared" si="867"/>
        <v>0</v>
      </c>
      <c r="O275" s="282">
        <f t="shared" si="845"/>
        <v>50000</v>
      </c>
      <c r="P275" s="507">
        <f t="shared" ref="P275:Q275" si="868">P276+P277</f>
        <v>0</v>
      </c>
      <c r="Q275" s="507">
        <f t="shared" si="868"/>
        <v>0</v>
      </c>
      <c r="R275" s="507">
        <f t="shared" si="737"/>
        <v>50000</v>
      </c>
      <c r="S275" s="507">
        <f t="shared" si="863"/>
        <v>50000</v>
      </c>
      <c r="T275" s="507">
        <f t="shared" ref="T275:V275" si="869">T276+T277</f>
        <v>0</v>
      </c>
      <c r="U275" s="507">
        <f t="shared" si="869"/>
        <v>0</v>
      </c>
      <c r="V275" s="507">
        <f t="shared" si="869"/>
        <v>50000</v>
      </c>
      <c r="W275" s="507">
        <f t="shared" ref="W275:X275" si="870">W276+W277</f>
        <v>0</v>
      </c>
      <c r="X275" s="507">
        <f t="shared" si="870"/>
        <v>0</v>
      </c>
      <c r="Y275" s="507">
        <f t="shared" si="860"/>
        <v>50000</v>
      </c>
      <c r="Z275" s="507">
        <f t="shared" ref="Z275:AA275" si="871">Z276+Z277</f>
        <v>0</v>
      </c>
      <c r="AA275" s="507">
        <f t="shared" si="871"/>
        <v>0</v>
      </c>
      <c r="AB275" s="507">
        <f t="shared" si="861"/>
        <v>50000</v>
      </c>
      <c r="AC275" s="507">
        <f t="shared" ref="AC275:AD275" si="872">AC276+AC277</f>
        <v>0</v>
      </c>
      <c r="AD275" s="507">
        <f t="shared" si="872"/>
        <v>0</v>
      </c>
      <c r="AE275" s="507">
        <f t="shared" si="760"/>
        <v>50000</v>
      </c>
      <c r="AF275" s="507">
        <f t="shared" ref="AF275:AG275" si="873">AF276+AF277</f>
        <v>0</v>
      </c>
      <c r="AG275" s="507">
        <f t="shared" si="873"/>
        <v>0</v>
      </c>
      <c r="AH275" s="507">
        <f t="shared" si="761"/>
        <v>50000</v>
      </c>
    </row>
    <row r="276" spans="1:34" s="389" customFormat="1" ht="39.75" hidden="1" customHeight="1" x14ac:dyDescent="0.2">
      <c r="A276" s="426"/>
      <c r="B276" s="403" t="s">
        <v>805</v>
      </c>
      <c r="C276" s="281">
        <v>0</v>
      </c>
      <c r="D276" s="281"/>
      <c r="E276" s="281"/>
      <c r="F276" s="281">
        <f t="shared" si="862"/>
        <v>0</v>
      </c>
      <c r="G276" s="281"/>
      <c r="H276" s="281"/>
      <c r="I276" s="281">
        <f t="shared" si="842"/>
        <v>0</v>
      </c>
      <c r="J276" s="281"/>
      <c r="K276" s="281"/>
      <c r="L276" s="282">
        <f t="shared" si="844"/>
        <v>0</v>
      </c>
      <c r="M276" s="281"/>
      <c r="N276" s="281"/>
      <c r="O276" s="282">
        <f t="shared" si="845"/>
        <v>0</v>
      </c>
      <c r="P276" s="506"/>
      <c r="Q276" s="506"/>
      <c r="R276" s="507">
        <f t="shared" si="737"/>
        <v>0</v>
      </c>
      <c r="S276" s="506">
        <v>0</v>
      </c>
      <c r="T276" s="506"/>
      <c r="U276" s="506"/>
      <c r="V276" s="506">
        <v>0</v>
      </c>
      <c r="W276" s="506"/>
      <c r="X276" s="506"/>
      <c r="Y276" s="507">
        <f t="shared" si="860"/>
        <v>0</v>
      </c>
      <c r="Z276" s="506"/>
      <c r="AA276" s="506"/>
      <c r="AB276" s="507">
        <f t="shared" si="861"/>
        <v>0</v>
      </c>
      <c r="AC276" s="506"/>
      <c r="AD276" s="506"/>
      <c r="AE276" s="507">
        <f t="shared" si="760"/>
        <v>0</v>
      </c>
      <c r="AF276" s="506"/>
      <c r="AG276" s="506"/>
      <c r="AH276" s="507">
        <f t="shared" si="761"/>
        <v>0</v>
      </c>
    </row>
    <row r="277" spans="1:34" s="389" customFormat="1" ht="27.75" customHeight="1" x14ac:dyDescent="0.2">
      <c r="A277" s="396"/>
      <c r="B277" s="403" t="s">
        <v>797</v>
      </c>
      <c r="C277" s="281">
        <v>50000</v>
      </c>
      <c r="D277" s="281"/>
      <c r="E277" s="281"/>
      <c r="F277" s="281">
        <f t="shared" si="862"/>
        <v>50000</v>
      </c>
      <c r="G277" s="281"/>
      <c r="H277" s="281"/>
      <c r="I277" s="281">
        <f t="shared" si="842"/>
        <v>50000</v>
      </c>
      <c r="J277" s="281"/>
      <c r="K277" s="281"/>
      <c r="L277" s="281">
        <f t="shared" si="844"/>
        <v>50000</v>
      </c>
      <c r="M277" s="281"/>
      <c r="N277" s="281"/>
      <c r="O277" s="281">
        <f t="shared" si="845"/>
        <v>50000</v>
      </c>
      <c r="P277" s="506"/>
      <c r="Q277" s="506"/>
      <c r="R277" s="506">
        <f t="shared" si="737"/>
        <v>50000</v>
      </c>
      <c r="S277" s="506">
        <v>50000</v>
      </c>
      <c r="T277" s="506"/>
      <c r="U277" s="506"/>
      <c r="V277" s="506">
        <v>50000</v>
      </c>
      <c r="W277" s="506"/>
      <c r="X277" s="506"/>
      <c r="Y277" s="506">
        <f t="shared" si="860"/>
        <v>50000</v>
      </c>
      <c r="Z277" s="506"/>
      <c r="AA277" s="506"/>
      <c r="AB277" s="506">
        <f t="shared" si="861"/>
        <v>50000</v>
      </c>
      <c r="AC277" s="506"/>
      <c r="AD277" s="506"/>
      <c r="AE277" s="506">
        <f t="shared" si="760"/>
        <v>50000</v>
      </c>
      <c r="AF277" s="506"/>
      <c r="AG277" s="506"/>
      <c r="AH277" s="506">
        <f t="shared" si="761"/>
        <v>50000</v>
      </c>
    </row>
    <row r="278" spans="1:34" s="393" customFormat="1" ht="25.5" customHeight="1" x14ac:dyDescent="0.2">
      <c r="A278" s="426"/>
      <c r="B278" s="399" t="s">
        <v>456</v>
      </c>
      <c r="C278" s="282">
        <f t="shared" ref="C278:S278" si="874">C279+C280+C281+C282+C283</f>
        <v>7050000</v>
      </c>
      <c r="D278" s="282">
        <f t="shared" ref="D278:E278" si="875">D279+D280+D281+D282+D283</f>
        <v>0</v>
      </c>
      <c r="E278" s="282">
        <f t="shared" si="875"/>
        <v>0</v>
      </c>
      <c r="F278" s="282">
        <f t="shared" si="862"/>
        <v>7050000</v>
      </c>
      <c r="G278" s="282">
        <f t="shared" ref="G278:H278" si="876">G279+G280+G281+G282+G283</f>
        <v>0</v>
      </c>
      <c r="H278" s="282">
        <f t="shared" si="876"/>
        <v>0</v>
      </c>
      <c r="I278" s="282">
        <f t="shared" si="842"/>
        <v>7050000</v>
      </c>
      <c r="J278" s="282">
        <f t="shared" ref="J278:K278" si="877">J279+J280+J281+J282+J283</f>
        <v>0</v>
      </c>
      <c r="K278" s="282">
        <f t="shared" si="877"/>
        <v>0</v>
      </c>
      <c r="L278" s="282">
        <f t="shared" si="844"/>
        <v>7050000</v>
      </c>
      <c r="M278" s="282">
        <f t="shared" ref="M278:N278" si="878">M279+M280+M281+M282+M283</f>
        <v>0</v>
      </c>
      <c r="N278" s="282">
        <f t="shared" si="878"/>
        <v>0</v>
      </c>
      <c r="O278" s="282">
        <f t="shared" si="845"/>
        <v>7050000</v>
      </c>
      <c r="P278" s="507">
        <f t="shared" ref="P278:Q278" si="879">P279+P280+P281+P282+P283</f>
        <v>0</v>
      </c>
      <c r="Q278" s="507">
        <f t="shared" si="879"/>
        <v>0</v>
      </c>
      <c r="R278" s="507">
        <f t="shared" si="737"/>
        <v>7050000</v>
      </c>
      <c r="S278" s="507">
        <f t="shared" si="874"/>
        <v>23583076</v>
      </c>
      <c r="T278" s="507">
        <f t="shared" ref="T278:V278" si="880">T279+T280+T281+T282+T283</f>
        <v>0</v>
      </c>
      <c r="U278" s="507">
        <f t="shared" si="880"/>
        <v>0</v>
      </c>
      <c r="V278" s="507">
        <f t="shared" si="880"/>
        <v>23583076</v>
      </c>
      <c r="W278" s="507">
        <f t="shared" ref="W278:X278" si="881">W279+W280+W281+W282+W283</f>
        <v>0</v>
      </c>
      <c r="X278" s="507">
        <f t="shared" si="881"/>
        <v>0</v>
      </c>
      <c r="Y278" s="507">
        <f t="shared" si="860"/>
        <v>23583076</v>
      </c>
      <c r="Z278" s="507">
        <f t="shared" ref="Z278:AA278" si="882">Z279+Z280+Z281+Z282+Z283</f>
        <v>0</v>
      </c>
      <c r="AA278" s="507">
        <f t="shared" si="882"/>
        <v>0</v>
      </c>
      <c r="AB278" s="507">
        <f t="shared" si="861"/>
        <v>23583076</v>
      </c>
      <c r="AC278" s="507">
        <f t="shared" ref="AC278:AD278" si="883">AC279+AC280+AC281+AC282+AC283</f>
        <v>0</v>
      </c>
      <c r="AD278" s="507">
        <f t="shared" si="883"/>
        <v>0</v>
      </c>
      <c r="AE278" s="507">
        <f t="shared" si="760"/>
        <v>23583076</v>
      </c>
      <c r="AF278" s="507">
        <f t="shared" ref="AF278:AG278" si="884">AF279+AF280+AF281+AF282+AF283</f>
        <v>0</v>
      </c>
      <c r="AG278" s="507">
        <f t="shared" si="884"/>
        <v>0</v>
      </c>
      <c r="AH278" s="507">
        <f t="shared" si="761"/>
        <v>23583076</v>
      </c>
    </row>
    <row r="279" spans="1:34" s="389" customFormat="1" ht="24.75" customHeight="1" x14ac:dyDescent="0.2">
      <c r="A279" s="396"/>
      <c r="B279" s="403" t="s">
        <v>802</v>
      </c>
      <c r="C279" s="281">
        <v>5000000</v>
      </c>
      <c r="D279" s="281"/>
      <c r="E279" s="281"/>
      <c r="F279" s="281">
        <f t="shared" si="862"/>
        <v>5000000</v>
      </c>
      <c r="G279" s="281"/>
      <c r="H279" s="281"/>
      <c r="I279" s="281">
        <f t="shared" si="842"/>
        <v>5000000</v>
      </c>
      <c r="J279" s="281"/>
      <c r="K279" s="281"/>
      <c r="L279" s="281">
        <f t="shared" si="844"/>
        <v>5000000</v>
      </c>
      <c r="M279" s="281"/>
      <c r="N279" s="281"/>
      <c r="O279" s="281">
        <f t="shared" si="845"/>
        <v>5000000</v>
      </c>
      <c r="P279" s="506"/>
      <c r="Q279" s="506"/>
      <c r="R279" s="506">
        <f t="shared" si="737"/>
        <v>5000000</v>
      </c>
      <c r="S279" s="506">
        <v>8893276</v>
      </c>
      <c r="T279" s="506"/>
      <c r="U279" s="506"/>
      <c r="V279" s="506">
        <v>8893276</v>
      </c>
      <c r="W279" s="506"/>
      <c r="X279" s="506"/>
      <c r="Y279" s="506">
        <f t="shared" si="860"/>
        <v>8893276</v>
      </c>
      <c r="Z279" s="506"/>
      <c r="AA279" s="506"/>
      <c r="AB279" s="506">
        <f t="shared" si="861"/>
        <v>8893276</v>
      </c>
      <c r="AC279" s="506"/>
      <c r="AD279" s="506"/>
      <c r="AE279" s="506">
        <f t="shared" si="760"/>
        <v>8893276</v>
      </c>
      <c r="AF279" s="506"/>
      <c r="AG279" s="506"/>
      <c r="AH279" s="506">
        <f t="shared" si="761"/>
        <v>8893276</v>
      </c>
    </row>
    <row r="280" spans="1:34" s="389" customFormat="1" ht="42.75" customHeight="1" x14ac:dyDescent="0.2">
      <c r="A280" s="396"/>
      <c r="B280" s="403" t="s">
        <v>899</v>
      </c>
      <c r="C280" s="281">
        <v>2000000</v>
      </c>
      <c r="D280" s="281"/>
      <c r="E280" s="281"/>
      <c r="F280" s="281">
        <f t="shared" si="862"/>
        <v>2000000</v>
      </c>
      <c r="G280" s="281"/>
      <c r="H280" s="281"/>
      <c r="I280" s="281">
        <f t="shared" si="842"/>
        <v>2000000</v>
      </c>
      <c r="J280" s="281"/>
      <c r="K280" s="281"/>
      <c r="L280" s="281">
        <f t="shared" si="844"/>
        <v>2000000</v>
      </c>
      <c r="M280" s="281"/>
      <c r="N280" s="281"/>
      <c r="O280" s="281">
        <f t="shared" si="845"/>
        <v>2000000</v>
      </c>
      <c r="P280" s="506"/>
      <c r="Q280" s="506"/>
      <c r="R280" s="506">
        <f t="shared" si="737"/>
        <v>2000000</v>
      </c>
      <c r="S280" s="506">
        <v>0</v>
      </c>
      <c r="T280" s="506"/>
      <c r="U280" s="506"/>
      <c r="V280" s="506">
        <v>0</v>
      </c>
      <c r="W280" s="506"/>
      <c r="X280" s="506"/>
      <c r="Y280" s="506">
        <f t="shared" si="860"/>
        <v>0</v>
      </c>
      <c r="Z280" s="506"/>
      <c r="AA280" s="506"/>
      <c r="AB280" s="506">
        <f t="shared" si="861"/>
        <v>0</v>
      </c>
      <c r="AC280" s="506"/>
      <c r="AD280" s="506"/>
      <c r="AE280" s="506">
        <f t="shared" si="760"/>
        <v>0</v>
      </c>
      <c r="AF280" s="506"/>
      <c r="AG280" s="506"/>
      <c r="AH280" s="506">
        <f t="shared" si="761"/>
        <v>0</v>
      </c>
    </row>
    <row r="281" spans="1:34" s="389" customFormat="1" ht="41.25" customHeight="1" x14ac:dyDescent="0.2">
      <c r="A281" s="396"/>
      <c r="B281" s="403" t="s">
        <v>901</v>
      </c>
      <c r="C281" s="281">
        <v>0</v>
      </c>
      <c r="D281" s="281"/>
      <c r="E281" s="281"/>
      <c r="F281" s="281">
        <f t="shared" si="862"/>
        <v>0</v>
      </c>
      <c r="G281" s="281"/>
      <c r="H281" s="281"/>
      <c r="I281" s="281">
        <f t="shared" si="842"/>
        <v>0</v>
      </c>
      <c r="J281" s="281"/>
      <c r="K281" s="281"/>
      <c r="L281" s="281">
        <f t="shared" si="844"/>
        <v>0</v>
      </c>
      <c r="M281" s="281"/>
      <c r="N281" s="281"/>
      <c r="O281" s="281">
        <f t="shared" si="845"/>
        <v>0</v>
      </c>
      <c r="P281" s="506"/>
      <c r="Q281" s="506"/>
      <c r="R281" s="506">
        <f t="shared" si="737"/>
        <v>0</v>
      </c>
      <c r="S281" s="506">
        <v>5000000</v>
      </c>
      <c r="T281" s="506"/>
      <c r="U281" s="506"/>
      <c r="V281" s="506">
        <v>5000000</v>
      </c>
      <c r="W281" s="506"/>
      <c r="X281" s="506"/>
      <c r="Y281" s="506">
        <f t="shared" si="860"/>
        <v>5000000</v>
      </c>
      <c r="Z281" s="506"/>
      <c r="AA281" s="506"/>
      <c r="AB281" s="506">
        <f t="shared" si="861"/>
        <v>5000000</v>
      </c>
      <c r="AC281" s="506"/>
      <c r="AD281" s="506"/>
      <c r="AE281" s="506">
        <f t="shared" si="760"/>
        <v>5000000</v>
      </c>
      <c r="AF281" s="506"/>
      <c r="AG281" s="506"/>
      <c r="AH281" s="506">
        <f t="shared" si="761"/>
        <v>5000000</v>
      </c>
    </row>
    <row r="282" spans="1:34" s="389" customFormat="1" ht="43.5" customHeight="1" x14ac:dyDescent="0.2">
      <c r="A282" s="396"/>
      <c r="B282" s="403" t="s">
        <v>900</v>
      </c>
      <c r="C282" s="281">
        <v>0</v>
      </c>
      <c r="D282" s="281"/>
      <c r="E282" s="281"/>
      <c r="F282" s="281">
        <f t="shared" si="862"/>
        <v>0</v>
      </c>
      <c r="G282" s="281"/>
      <c r="H282" s="281"/>
      <c r="I282" s="281">
        <f t="shared" si="842"/>
        <v>0</v>
      </c>
      <c r="J282" s="281"/>
      <c r="K282" s="281"/>
      <c r="L282" s="281">
        <f t="shared" si="844"/>
        <v>0</v>
      </c>
      <c r="M282" s="281"/>
      <c r="N282" s="281"/>
      <c r="O282" s="281">
        <f t="shared" si="845"/>
        <v>0</v>
      </c>
      <c r="P282" s="506"/>
      <c r="Q282" s="506"/>
      <c r="R282" s="506">
        <f t="shared" si="737"/>
        <v>0</v>
      </c>
      <c r="S282" s="506">
        <v>9639800</v>
      </c>
      <c r="T282" s="506"/>
      <c r="U282" s="506"/>
      <c r="V282" s="506">
        <v>9639800</v>
      </c>
      <c r="W282" s="506"/>
      <c r="X282" s="506"/>
      <c r="Y282" s="506">
        <f t="shared" si="860"/>
        <v>9639800</v>
      </c>
      <c r="Z282" s="506"/>
      <c r="AA282" s="506"/>
      <c r="AB282" s="506">
        <f t="shared" si="861"/>
        <v>9639800</v>
      </c>
      <c r="AC282" s="506"/>
      <c r="AD282" s="506"/>
      <c r="AE282" s="506">
        <f t="shared" si="760"/>
        <v>9639800</v>
      </c>
      <c r="AF282" s="506"/>
      <c r="AG282" s="506"/>
      <c r="AH282" s="506">
        <f t="shared" si="761"/>
        <v>9639800</v>
      </c>
    </row>
    <row r="283" spans="1:34" s="389" customFormat="1" ht="27.75" customHeight="1" x14ac:dyDescent="0.2">
      <c r="A283" s="396"/>
      <c r="B283" s="403" t="s">
        <v>797</v>
      </c>
      <c r="C283" s="281">
        <v>50000</v>
      </c>
      <c r="D283" s="281"/>
      <c r="E283" s="281"/>
      <c r="F283" s="281">
        <f t="shared" si="862"/>
        <v>50000</v>
      </c>
      <c r="G283" s="281"/>
      <c r="H283" s="281"/>
      <c r="I283" s="281">
        <f t="shared" si="842"/>
        <v>50000</v>
      </c>
      <c r="J283" s="281"/>
      <c r="K283" s="281"/>
      <c r="L283" s="281">
        <f t="shared" si="844"/>
        <v>50000</v>
      </c>
      <c r="M283" s="281"/>
      <c r="N283" s="281"/>
      <c r="O283" s="281">
        <f t="shared" si="845"/>
        <v>50000</v>
      </c>
      <c r="P283" s="506"/>
      <c r="Q283" s="506"/>
      <c r="R283" s="506">
        <f t="shared" si="737"/>
        <v>50000</v>
      </c>
      <c r="S283" s="506">
        <v>50000</v>
      </c>
      <c r="T283" s="506"/>
      <c r="U283" s="506"/>
      <c r="V283" s="506">
        <v>50000</v>
      </c>
      <c r="W283" s="506"/>
      <c r="X283" s="506"/>
      <c r="Y283" s="506">
        <f t="shared" si="860"/>
        <v>50000</v>
      </c>
      <c r="Z283" s="506"/>
      <c r="AA283" s="506"/>
      <c r="AB283" s="506">
        <f t="shared" si="861"/>
        <v>50000</v>
      </c>
      <c r="AC283" s="506"/>
      <c r="AD283" s="506"/>
      <c r="AE283" s="506">
        <f t="shared" si="760"/>
        <v>50000</v>
      </c>
      <c r="AF283" s="506"/>
      <c r="AG283" s="506"/>
      <c r="AH283" s="506">
        <f t="shared" si="761"/>
        <v>50000</v>
      </c>
    </row>
    <row r="284" spans="1:34" s="393" customFormat="1" ht="23.25" customHeight="1" x14ac:dyDescent="0.2">
      <c r="A284" s="426"/>
      <c r="B284" s="399" t="s">
        <v>453</v>
      </c>
      <c r="C284" s="282">
        <f t="shared" ref="C284:S284" si="885">C285+C286</f>
        <v>50000</v>
      </c>
      <c r="D284" s="282">
        <f t="shared" ref="D284:E284" si="886">D285+D286</f>
        <v>0</v>
      </c>
      <c r="E284" s="282">
        <f t="shared" si="886"/>
        <v>0</v>
      </c>
      <c r="F284" s="282">
        <f t="shared" si="862"/>
        <v>50000</v>
      </c>
      <c r="G284" s="282">
        <f t="shared" ref="G284:H284" si="887">G285+G286</f>
        <v>0</v>
      </c>
      <c r="H284" s="282">
        <f t="shared" si="887"/>
        <v>0</v>
      </c>
      <c r="I284" s="282">
        <f t="shared" si="842"/>
        <v>50000</v>
      </c>
      <c r="J284" s="282">
        <f t="shared" ref="J284:K284" si="888">J285+J286</f>
        <v>0</v>
      </c>
      <c r="K284" s="282">
        <f t="shared" si="888"/>
        <v>0</v>
      </c>
      <c r="L284" s="282">
        <f t="shared" si="844"/>
        <v>50000</v>
      </c>
      <c r="M284" s="282">
        <f t="shared" ref="M284:N284" si="889">M285+M286</f>
        <v>0</v>
      </c>
      <c r="N284" s="282">
        <f t="shared" si="889"/>
        <v>0</v>
      </c>
      <c r="O284" s="282">
        <f t="shared" si="845"/>
        <v>50000</v>
      </c>
      <c r="P284" s="507">
        <f t="shared" ref="P284:Q284" si="890">P285+P286</f>
        <v>0</v>
      </c>
      <c r="Q284" s="507">
        <f t="shared" si="890"/>
        <v>0</v>
      </c>
      <c r="R284" s="507">
        <f t="shared" si="737"/>
        <v>50000</v>
      </c>
      <c r="S284" s="507">
        <f t="shared" si="885"/>
        <v>50000</v>
      </c>
      <c r="T284" s="507">
        <f t="shared" ref="T284:V284" si="891">T285+T286</f>
        <v>0</v>
      </c>
      <c r="U284" s="507">
        <f t="shared" si="891"/>
        <v>0</v>
      </c>
      <c r="V284" s="507">
        <f t="shared" si="891"/>
        <v>50000</v>
      </c>
      <c r="W284" s="507">
        <f t="shared" ref="W284:X284" si="892">W285+W286</f>
        <v>0</v>
      </c>
      <c r="X284" s="507">
        <f t="shared" si="892"/>
        <v>0</v>
      </c>
      <c r="Y284" s="507">
        <f t="shared" si="860"/>
        <v>50000</v>
      </c>
      <c r="Z284" s="507">
        <f t="shared" ref="Z284:AA284" si="893">Z285+Z286</f>
        <v>0</v>
      </c>
      <c r="AA284" s="507">
        <f t="shared" si="893"/>
        <v>0</v>
      </c>
      <c r="AB284" s="507">
        <f t="shared" si="861"/>
        <v>50000</v>
      </c>
      <c r="AC284" s="507">
        <f t="shared" ref="AC284:AD284" si="894">AC285+AC286</f>
        <v>0</v>
      </c>
      <c r="AD284" s="507">
        <f t="shared" si="894"/>
        <v>0</v>
      </c>
      <c r="AE284" s="507">
        <f t="shared" si="760"/>
        <v>50000</v>
      </c>
      <c r="AF284" s="507">
        <f t="shared" ref="AF284:AG284" si="895">AF285+AF286</f>
        <v>0</v>
      </c>
      <c r="AG284" s="507">
        <f t="shared" si="895"/>
        <v>0</v>
      </c>
      <c r="AH284" s="507">
        <f t="shared" si="761"/>
        <v>50000</v>
      </c>
    </row>
    <row r="285" spans="1:34" s="389" customFormat="1" ht="36.75" hidden="1" customHeight="1" x14ac:dyDescent="0.2">
      <c r="A285" s="396"/>
      <c r="B285" s="403" t="s">
        <v>871</v>
      </c>
      <c r="C285" s="281">
        <v>0</v>
      </c>
      <c r="D285" s="281"/>
      <c r="E285" s="281"/>
      <c r="F285" s="281">
        <f t="shared" si="862"/>
        <v>0</v>
      </c>
      <c r="G285" s="281"/>
      <c r="H285" s="281"/>
      <c r="I285" s="281">
        <f t="shared" si="842"/>
        <v>0</v>
      </c>
      <c r="J285" s="281"/>
      <c r="K285" s="281"/>
      <c r="L285" s="282">
        <f t="shared" si="844"/>
        <v>0</v>
      </c>
      <c r="M285" s="281"/>
      <c r="N285" s="281"/>
      <c r="O285" s="282">
        <f t="shared" si="845"/>
        <v>0</v>
      </c>
      <c r="P285" s="506"/>
      <c r="Q285" s="506"/>
      <c r="R285" s="507">
        <f t="shared" si="737"/>
        <v>0</v>
      </c>
      <c r="S285" s="506">
        <v>0</v>
      </c>
      <c r="T285" s="506"/>
      <c r="U285" s="506"/>
      <c r="V285" s="506">
        <v>0</v>
      </c>
      <c r="W285" s="506"/>
      <c r="X285" s="506"/>
      <c r="Y285" s="506">
        <f t="shared" si="860"/>
        <v>0</v>
      </c>
      <c r="Z285" s="506"/>
      <c r="AA285" s="506"/>
      <c r="AB285" s="506">
        <f t="shared" si="861"/>
        <v>0</v>
      </c>
      <c r="AC285" s="506"/>
      <c r="AD285" s="506"/>
      <c r="AE285" s="506">
        <f t="shared" si="760"/>
        <v>0</v>
      </c>
      <c r="AF285" s="506"/>
      <c r="AG285" s="506"/>
      <c r="AH285" s="506">
        <f t="shared" si="761"/>
        <v>0</v>
      </c>
    </row>
    <row r="286" spans="1:34" s="389" customFormat="1" ht="27.75" customHeight="1" x14ac:dyDescent="0.2">
      <c r="A286" s="396"/>
      <c r="B286" s="403" t="s">
        <v>797</v>
      </c>
      <c r="C286" s="281">
        <v>50000</v>
      </c>
      <c r="D286" s="281"/>
      <c r="E286" s="281"/>
      <c r="F286" s="281">
        <f t="shared" si="862"/>
        <v>50000</v>
      </c>
      <c r="G286" s="281"/>
      <c r="H286" s="281"/>
      <c r="I286" s="281">
        <f t="shared" si="842"/>
        <v>50000</v>
      </c>
      <c r="J286" s="281"/>
      <c r="K286" s="281"/>
      <c r="L286" s="281">
        <f t="shared" si="844"/>
        <v>50000</v>
      </c>
      <c r="M286" s="281"/>
      <c r="N286" s="281"/>
      <c r="O286" s="281">
        <f t="shared" si="845"/>
        <v>50000</v>
      </c>
      <c r="P286" s="506"/>
      <c r="Q286" s="506"/>
      <c r="R286" s="506">
        <f t="shared" si="737"/>
        <v>50000</v>
      </c>
      <c r="S286" s="506">
        <v>50000</v>
      </c>
      <c r="T286" s="506"/>
      <c r="U286" s="506"/>
      <c r="V286" s="506">
        <v>50000</v>
      </c>
      <c r="W286" s="506"/>
      <c r="X286" s="506"/>
      <c r="Y286" s="506">
        <f t="shared" si="860"/>
        <v>50000</v>
      </c>
      <c r="Z286" s="506"/>
      <c r="AA286" s="506"/>
      <c r="AB286" s="506">
        <f t="shared" si="861"/>
        <v>50000</v>
      </c>
      <c r="AC286" s="506"/>
      <c r="AD286" s="506"/>
      <c r="AE286" s="506">
        <f t="shared" si="760"/>
        <v>50000</v>
      </c>
      <c r="AF286" s="506"/>
      <c r="AG286" s="506"/>
      <c r="AH286" s="506">
        <f t="shared" si="761"/>
        <v>50000</v>
      </c>
    </row>
    <row r="287" spans="1:34" s="393" customFormat="1" ht="25.5" customHeight="1" x14ac:dyDescent="0.2">
      <c r="A287" s="426"/>
      <c r="B287" s="399" t="s">
        <v>0</v>
      </c>
      <c r="C287" s="282">
        <f t="shared" ref="C287:S287" si="896">C288+C289</f>
        <v>50000</v>
      </c>
      <c r="D287" s="282">
        <f t="shared" ref="D287:E287" si="897">D288+D289</f>
        <v>0</v>
      </c>
      <c r="E287" s="282">
        <f t="shared" si="897"/>
        <v>0</v>
      </c>
      <c r="F287" s="282">
        <f t="shared" si="862"/>
        <v>50000</v>
      </c>
      <c r="G287" s="282">
        <f t="shared" ref="G287:H287" si="898">G288+G289</f>
        <v>0</v>
      </c>
      <c r="H287" s="282">
        <f t="shared" si="898"/>
        <v>0</v>
      </c>
      <c r="I287" s="282">
        <f t="shared" si="842"/>
        <v>50000</v>
      </c>
      <c r="J287" s="282">
        <f t="shared" ref="J287:K287" si="899">J288+J289</f>
        <v>0</v>
      </c>
      <c r="K287" s="282">
        <f t="shared" si="899"/>
        <v>0</v>
      </c>
      <c r="L287" s="282">
        <f t="shared" si="844"/>
        <v>50000</v>
      </c>
      <c r="M287" s="282">
        <f t="shared" ref="M287:N287" si="900">M288+M289</f>
        <v>0</v>
      </c>
      <c r="N287" s="282">
        <f t="shared" si="900"/>
        <v>0</v>
      </c>
      <c r="O287" s="282">
        <f t="shared" si="845"/>
        <v>50000</v>
      </c>
      <c r="P287" s="507">
        <f t="shared" ref="P287:Q287" si="901">P288+P289</f>
        <v>0</v>
      </c>
      <c r="Q287" s="507">
        <f t="shared" si="901"/>
        <v>0</v>
      </c>
      <c r="R287" s="507">
        <f t="shared" ref="R287:R354" si="902">O287+P287+Q287</f>
        <v>50000</v>
      </c>
      <c r="S287" s="507">
        <f t="shared" si="896"/>
        <v>50000</v>
      </c>
      <c r="T287" s="507">
        <f t="shared" ref="T287:V287" si="903">T288+T289</f>
        <v>0</v>
      </c>
      <c r="U287" s="507">
        <f t="shared" si="903"/>
        <v>0</v>
      </c>
      <c r="V287" s="507">
        <f t="shared" si="903"/>
        <v>50000</v>
      </c>
      <c r="W287" s="507">
        <f t="shared" ref="W287:X287" si="904">W288+W289</f>
        <v>0</v>
      </c>
      <c r="X287" s="507">
        <f t="shared" si="904"/>
        <v>0</v>
      </c>
      <c r="Y287" s="507">
        <f t="shared" si="860"/>
        <v>50000</v>
      </c>
      <c r="Z287" s="507">
        <f t="shared" ref="Z287:AA287" si="905">Z288+Z289</f>
        <v>0</v>
      </c>
      <c r="AA287" s="507">
        <f t="shared" si="905"/>
        <v>0</v>
      </c>
      <c r="AB287" s="507">
        <f t="shared" si="861"/>
        <v>50000</v>
      </c>
      <c r="AC287" s="507">
        <f t="shared" ref="AC287:AD287" si="906">AC288+AC289</f>
        <v>0</v>
      </c>
      <c r="AD287" s="507">
        <f t="shared" si="906"/>
        <v>0</v>
      </c>
      <c r="AE287" s="507">
        <f t="shared" si="760"/>
        <v>50000</v>
      </c>
      <c r="AF287" s="507">
        <f t="shared" ref="AF287:AG287" si="907">AF288+AF289</f>
        <v>0</v>
      </c>
      <c r="AG287" s="507">
        <f t="shared" si="907"/>
        <v>0</v>
      </c>
      <c r="AH287" s="507">
        <f t="shared" si="761"/>
        <v>50000</v>
      </c>
    </row>
    <row r="288" spans="1:34" s="389" customFormat="1" ht="60.75" hidden="1" customHeight="1" x14ac:dyDescent="0.2">
      <c r="A288" s="396"/>
      <c r="B288" s="403" t="s">
        <v>803</v>
      </c>
      <c r="C288" s="281">
        <v>0</v>
      </c>
      <c r="D288" s="281"/>
      <c r="E288" s="281"/>
      <c r="F288" s="281">
        <f t="shared" si="862"/>
        <v>0</v>
      </c>
      <c r="G288" s="281"/>
      <c r="H288" s="281"/>
      <c r="I288" s="281">
        <f t="shared" si="842"/>
        <v>0</v>
      </c>
      <c r="J288" s="281"/>
      <c r="K288" s="281"/>
      <c r="L288" s="282">
        <f t="shared" si="844"/>
        <v>0</v>
      </c>
      <c r="M288" s="281"/>
      <c r="N288" s="281"/>
      <c r="O288" s="282">
        <f t="shared" si="845"/>
        <v>0</v>
      </c>
      <c r="P288" s="506"/>
      <c r="Q288" s="506"/>
      <c r="R288" s="507">
        <f t="shared" si="902"/>
        <v>0</v>
      </c>
      <c r="S288" s="506">
        <v>0</v>
      </c>
      <c r="T288" s="506"/>
      <c r="U288" s="506"/>
      <c r="V288" s="506">
        <v>0</v>
      </c>
      <c r="W288" s="506"/>
      <c r="X288" s="506"/>
      <c r="Y288" s="506">
        <f t="shared" si="860"/>
        <v>0</v>
      </c>
      <c r="Z288" s="506"/>
      <c r="AA288" s="506"/>
      <c r="AB288" s="506">
        <f t="shared" si="861"/>
        <v>0</v>
      </c>
      <c r="AC288" s="506"/>
      <c r="AD288" s="506"/>
      <c r="AE288" s="506">
        <f t="shared" si="760"/>
        <v>0</v>
      </c>
      <c r="AF288" s="506"/>
      <c r="AG288" s="506"/>
      <c r="AH288" s="506">
        <f t="shared" si="761"/>
        <v>0</v>
      </c>
    </row>
    <row r="289" spans="1:34" s="389" customFormat="1" ht="27.75" customHeight="1" x14ac:dyDescent="0.2">
      <c r="A289" s="396"/>
      <c r="B289" s="403" t="s">
        <v>797</v>
      </c>
      <c r="C289" s="281">
        <v>50000</v>
      </c>
      <c r="D289" s="281"/>
      <c r="E289" s="281"/>
      <c r="F289" s="281">
        <f t="shared" si="862"/>
        <v>50000</v>
      </c>
      <c r="G289" s="281"/>
      <c r="H289" s="281"/>
      <c r="I289" s="281">
        <f t="shared" si="842"/>
        <v>50000</v>
      </c>
      <c r="J289" s="281"/>
      <c r="K289" s="281"/>
      <c r="L289" s="281">
        <f t="shared" si="844"/>
        <v>50000</v>
      </c>
      <c r="M289" s="281"/>
      <c r="N289" s="281"/>
      <c r="O289" s="281">
        <f t="shared" si="845"/>
        <v>50000</v>
      </c>
      <c r="P289" s="506"/>
      <c r="Q289" s="506"/>
      <c r="R289" s="506">
        <f t="shared" si="902"/>
        <v>50000</v>
      </c>
      <c r="S289" s="506">
        <v>50000</v>
      </c>
      <c r="T289" s="506"/>
      <c r="U289" s="506"/>
      <c r="V289" s="506">
        <v>50000</v>
      </c>
      <c r="W289" s="506"/>
      <c r="X289" s="506"/>
      <c r="Y289" s="506">
        <f t="shared" si="860"/>
        <v>50000</v>
      </c>
      <c r="Z289" s="506"/>
      <c r="AA289" s="506"/>
      <c r="AB289" s="506">
        <f t="shared" si="861"/>
        <v>50000</v>
      </c>
      <c r="AC289" s="506"/>
      <c r="AD289" s="506"/>
      <c r="AE289" s="506">
        <f t="shared" si="760"/>
        <v>50000</v>
      </c>
      <c r="AF289" s="506"/>
      <c r="AG289" s="506"/>
      <c r="AH289" s="506">
        <f t="shared" si="761"/>
        <v>50000</v>
      </c>
    </row>
    <row r="290" spans="1:34" s="393" customFormat="1" ht="29.25" customHeight="1" x14ac:dyDescent="0.2">
      <c r="A290" s="426"/>
      <c r="B290" s="399" t="s">
        <v>457</v>
      </c>
      <c r="C290" s="282">
        <f t="shared" ref="C290:S290" si="908">C291+C292</f>
        <v>50000</v>
      </c>
      <c r="D290" s="282">
        <f t="shared" ref="D290:E290" si="909">D291+D292</f>
        <v>0</v>
      </c>
      <c r="E290" s="282">
        <f t="shared" si="909"/>
        <v>0</v>
      </c>
      <c r="F290" s="282">
        <f t="shared" si="862"/>
        <v>50000</v>
      </c>
      <c r="G290" s="282">
        <f t="shared" ref="G290:H290" si="910">G291+G292</f>
        <v>0</v>
      </c>
      <c r="H290" s="282">
        <f t="shared" si="910"/>
        <v>0</v>
      </c>
      <c r="I290" s="282">
        <f t="shared" si="842"/>
        <v>50000</v>
      </c>
      <c r="J290" s="282">
        <f t="shared" ref="J290:K290" si="911">J291+J292</f>
        <v>0</v>
      </c>
      <c r="K290" s="282">
        <f t="shared" si="911"/>
        <v>0</v>
      </c>
      <c r="L290" s="282">
        <f t="shared" si="844"/>
        <v>50000</v>
      </c>
      <c r="M290" s="282">
        <f t="shared" ref="M290:N290" si="912">M291+M292</f>
        <v>0</v>
      </c>
      <c r="N290" s="282">
        <f t="shared" si="912"/>
        <v>0</v>
      </c>
      <c r="O290" s="282">
        <f t="shared" si="845"/>
        <v>50000</v>
      </c>
      <c r="P290" s="507">
        <f t="shared" ref="P290:Q290" si="913">P291+P292</f>
        <v>0</v>
      </c>
      <c r="Q290" s="507">
        <f t="shared" si="913"/>
        <v>0</v>
      </c>
      <c r="R290" s="507">
        <f t="shared" si="902"/>
        <v>50000</v>
      </c>
      <c r="S290" s="507">
        <f t="shared" si="908"/>
        <v>50000</v>
      </c>
      <c r="T290" s="507">
        <f t="shared" ref="T290:V290" si="914">T291+T292</f>
        <v>0</v>
      </c>
      <c r="U290" s="507">
        <f t="shared" si="914"/>
        <v>0</v>
      </c>
      <c r="V290" s="507">
        <f t="shared" si="914"/>
        <v>50000</v>
      </c>
      <c r="W290" s="507">
        <f t="shared" ref="W290:X290" si="915">W291+W292</f>
        <v>0</v>
      </c>
      <c r="X290" s="507">
        <f t="shared" si="915"/>
        <v>0</v>
      </c>
      <c r="Y290" s="507">
        <f t="shared" si="860"/>
        <v>50000</v>
      </c>
      <c r="Z290" s="507">
        <f t="shared" ref="Z290:AA290" si="916">Z291+Z292</f>
        <v>0</v>
      </c>
      <c r="AA290" s="507">
        <f t="shared" si="916"/>
        <v>0</v>
      </c>
      <c r="AB290" s="507">
        <f t="shared" si="861"/>
        <v>50000</v>
      </c>
      <c r="AC290" s="507">
        <f t="shared" ref="AC290:AD290" si="917">AC291+AC292</f>
        <v>0</v>
      </c>
      <c r="AD290" s="507">
        <f t="shared" si="917"/>
        <v>0</v>
      </c>
      <c r="AE290" s="507">
        <f t="shared" si="760"/>
        <v>50000</v>
      </c>
      <c r="AF290" s="507">
        <f t="shared" ref="AF290:AG290" si="918">AF291+AF292</f>
        <v>0</v>
      </c>
      <c r="AG290" s="507">
        <f t="shared" si="918"/>
        <v>0</v>
      </c>
      <c r="AH290" s="507">
        <f t="shared" si="761"/>
        <v>50000</v>
      </c>
    </row>
    <row r="291" spans="1:34" s="389" customFormat="1" ht="39.75" hidden="1" customHeight="1" x14ac:dyDescent="0.2">
      <c r="A291" s="396"/>
      <c r="B291" s="403" t="s">
        <v>839</v>
      </c>
      <c r="C291" s="281">
        <v>0</v>
      </c>
      <c r="D291" s="281"/>
      <c r="E291" s="281"/>
      <c r="F291" s="281">
        <f t="shared" si="862"/>
        <v>0</v>
      </c>
      <c r="G291" s="281"/>
      <c r="H291" s="281"/>
      <c r="I291" s="281">
        <f t="shared" si="842"/>
        <v>0</v>
      </c>
      <c r="J291" s="281"/>
      <c r="K291" s="281"/>
      <c r="L291" s="282">
        <f t="shared" si="844"/>
        <v>0</v>
      </c>
      <c r="M291" s="281"/>
      <c r="N291" s="281"/>
      <c r="O291" s="282">
        <f t="shared" si="845"/>
        <v>0</v>
      </c>
      <c r="P291" s="506"/>
      <c r="Q291" s="506"/>
      <c r="R291" s="507">
        <f t="shared" si="902"/>
        <v>0</v>
      </c>
      <c r="S291" s="506">
        <v>0</v>
      </c>
      <c r="T291" s="506"/>
      <c r="U291" s="506"/>
      <c r="V291" s="506">
        <v>0</v>
      </c>
      <c r="W291" s="506"/>
      <c r="X291" s="506"/>
      <c r="Y291" s="506">
        <f t="shared" si="860"/>
        <v>0</v>
      </c>
      <c r="Z291" s="506"/>
      <c r="AA291" s="506"/>
      <c r="AB291" s="506">
        <f t="shared" si="861"/>
        <v>0</v>
      </c>
      <c r="AC291" s="506"/>
      <c r="AD291" s="506"/>
      <c r="AE291" s="506">
        <f t="shared" si="760"/>
        <v>0</v>
      </c>
      <c r="AF291" s="506"/>
      <c r="AG291" s="506"/>
      <c r="AH291" s="506">
        <f t="shared" si="761"/>
        <v>0</v>
      </c>
    </row>
    <row r="292" spans="1:34" s="389" customFormat="1" ht="27.75" customHeight="1" x14ac:dyDescent="0.2">
      <c r="A292" s="396"/>
      <c r="B292" s="403" t="s">
        <v>797</v>
      </c>
      <c r="C292" s="281">
        <v>50000</v>
      </c>
      <c r="D292" s="281"/>
      <c r="E292" s="281"/>
      <c r="F292" s="281">
        <f t="shared" si="862"/>
        <v>50000</v>
      </c>
      <c r="G292" s="281"/>
      <c r="H292" s="281"/>
      <c r="I292" s="281">
        <f t="shared" si="842"/>
        <v>50000</v>
      </c>
      <c r="J292" s="281"/>
      <c r="K292" s="281"/>
      <c r="L292" s="281">
        <f t="shared" si="844"/>
        <v>50000</v>
      </c>
      <c r="M292" s="281"/>
      <c r="N292" s="281"/>
      <c r="O292" s="281">
        <f t="shared" si="845"/>
        <v>50000</v>
      </c>
      <c r="P292" s="506"/>
      <c r="Q292" s="506"/>
      <c r="R292" s="506">
        <f t="shared" si="902"/>
        <v>50000</v>
      </c>
      <c r="S292" s="506">
        <v>50000</v>
      </c>
      <c r="T292" s="506"/>
      <c r="U292" s="506"/>
      <c r="V292" s="506">
        <v>50000</v>
      </c>
      <c r="W292" s="506"/>
      <c r="X292" s="506"/>
      <c r="Y292" s="506">
        <f t="shared" si="860"/>
        <v>50000</v>
      </c>
      <c r="Z292" s="506"/>
      <c r="AA292" s="506"/>
      <c r="AB292" s="506">
        <f t="shared" si="861"/>
        <v>50000</v>
      </c>
      <c r="AC292" s="506"/>
      <c r="AD292" s="506"/>
      <c r="AE292" s="506">
        <f t="shared" si="760"/>
        <v>50000</v>
      </c>
      <c r="AF292" s="506"/>
      <c r="AG292" s="506"/>
      <c r="AH292" s="506">
        <f t="shared" si="761"/>
        <v>50000</v>
      </c>
    </row>
    <row r="293" spans="1:34" s="393" customFormat="1" ht="24" customHeight="1" x14ac:dyDescent="0.2">
      <c r="A293" s="426"/>
      <c r="B293" s="399" t="s">
        <v>670</v>
      </c>
      <c r="C293" s="282">
        <f t="shared" ref="C293:S293" si="919">C294+C295+C296</f>
        <v>8654660</v>
      </c>
      <c r="D293" s="282">
        <f t="shared" ref="D293:E293" si="920">D294+D295+D296</f>
        <v>0</v>
      </c>
      <c r="E293" s="282">
        <f t="shared" si="920"/>
        <v>0</v>
      </c>
      <c r="F293" s="282">
        <f t="shared" si="862"/>
        <v>8654660</v>
      </c>
      <c r="G293" s="282">
        <f t="shared" ref="G293:H293" si="921">G294+G295+G296</f>
        <v>0</v>
      </c>
      <c r="H293" s="282">
        <f t="shared" si="921"/>
        <v>0</v>
      </c>
      <c r="I293" s="282">
        <f t="shared" si="842"/>
        <v>8654660</v>
      </c>
      <c r="J293" s="282">
        <f t="shared" ref="J293:K293" si="922">J294+J295+J296</f>
        <v>0</v>
      </c>
      <c r="K293" s="282">
        <f t="shared" si="922"/>
        <v>0</v>
      </c>
      <c r="L293" s="282">
        <f t="shared" si="844"/>
        <v>8654660</v>
      </c>
      <c r="M293" s="282">
        <f t="shared" ref="M293:N293" si="923">M294+M295+M296</f>
        <v>0</v>
      </c>
      <c r="N293" s="282">
        <f t="shared" si="923"/>
        <v>0</v>
      </c>
      <c r="O293" s="282">
        <f t="shared" si="845"/>
        <v>8654660</v>
      </c>
      <c r="P293" s="507">
        <f t="shared" ref="P293:Q293" si="924">P294+P295+P296</f>
        <v>0</v>
      </c>
      <c r="Q293" s="507">
        <f t="shared" si="924"/>
        <v>0</v>
      </c>
      <c r="R293" s="507">
        <f t="shared" si="902"/>
        <v>8654660</v>
      </c>
      <c r="S293" s="507">
        <f t="shared" si="919"/>
        <v>1341700</v>
      </c>
      <c r="T293" s="507">
        <f t="shared" ref="T293:V293" si="925">T294+T295+T296</f>
        <v>0</v>
      </c>
      <c r="U293" s="507">
        <f t="shared" si="925"/>
        <v>0</v>
      </c>
      <c r="V293" s="507">
        <f t="shared" si="925"/>
        <v>1341700</v>
      </c>
      <c r="W293" s="507">
        <f t="shared" ref="W293:X293" si="926">W294+W295+W296</f>
        <v>0</v>
      </c>
      <c r="X293" s="507">
        <f t="shared" si="926"/>
        <v>0</v>
      </c>
      <c r="Y293" s="507">
        <f t="shared" si="860"/>
        <v>1341700</v>
      </c>
      <c r="Z293" s="507">
        <f t="shared" ref="Z293:AA293" si="927">Z294+Z295+Z296</f>
        <v>0</v>
      </c>
      <c r="AA293" s="507">
        <f t="shared" si="927"/>
        <v>0</v>
      </c>
      <c r="AB293" s="507">
        <f t="shared" si="861"/>
        <v>1341700</v>
      </c>
      <c r="AC293" s="507">
        <f t="shared" ref="AC293:AD293" si="928">AC294+AC295+AC296</f>
        <v>0</v>
      </c>
      <c r="AD293" s="507">
        <f t="shared" si="928"/>
        <v>0</v>
      </c>
      <c r="AE293" s="507">
        <f t="shared" si="760"/>
        <v>1341700</v>
      </c>
      <c r="AF293" s="507">
        <f t="shared" ref="AF293:AG293" si="929">AF294+AF295+AF296</f>
        <v>0</v>
      </c>
      <c r="AG293" s="507">
        <f t="shared" si="929"/>
        <v>0</v>
      </c>
      <c r="AH293" s="507">
        <f t="shared" si="761"/>
        <v>1341700</v>
      </c>
    </row>
    <row r="294" spans="1:34" s="389" customFormat="1" ht="42.75" customHeight="1" x14ac:dyDescent="0.2">
      <c r="A294" s="396"/>
      <c r="B294" s="403" t="s">
        <v>902</v>
      </c>
      <c r="C294" s="281">
        <v>8554660</v>
      </c>
      <c r="D294" s="281"/>
      <c r="E294" s="281"/>
      <c r="F294" s="281">
        <f t="shared" si="862"/>
        <v>8554660</v>
      </c>
      <c r="G294" s="281"/>
      <c r="H294" s="281"/>
      <c r="I294" s="281">
        <f t="shared" si="842"/>
        <v>8554660</v>
      </c>
      <c r="J294" s="281"/>
      <c r="K294" s="281"/>
      <c r="L294" s="281">
        <f t="shared" si="844"/>
        <v>8554660</v>
      </c>
      <c r="M294" s="281"/>
      <c r="N294" s="281"/>
      <c r="O294" s="281">
        <f t="shared" si="845"/>
        <v>8554660</v>
      </c>
      <c r="P294" s="506"/>
      <c r="Q294" s="506"/>
      <c r="R294" s="506">
        <f t="shared" si="902"/>
        <v>8554660</v>
      </c>
      <c r="S294" s="506">
        <v>1241700</v>
      </c>
      <c r="T294" s="506"/>
      <c r="U294" s="506"/>
      <c r="V294" s="506">
        <v>1241700</v>
      </c>
      <c r="W294" s="506"/>
      <c r="X294" s="506"/>
      <c r="Y294" s="506">
        <f t="shared" si="860"/>
        <v>1241700</v>
      </c>
      <c r="Z294" s="506"/>
      <c r="AA294" s="506"/>
      <c r="AB294" s="506">
        <f t="shared" si="861"/>
        <v>1241700</v>
      </c>
      <c r="AC294" s="506"/>
      <c r="AD294" s="506"/>
      <c r="AE294" s="506">
        <f t="shared" si="760"/>
        <v>1241700</v>
      </c>
      <c r="AF294" s="506"/>
      <c r="AG294" s="506"/>
      <c r="AH294" s="506">
        <f t="shared" si="761"/>
        <v>1241700</v>
      </c>
    </row>
    <row r="295" spans="1:34" s="389" customFormat="1" ht="38.25" hidden="1" customHeight="1" x14ac:dyDescent="0.2">
      <c r="A295" s="396"/>
      <c r="B295" s="403" t="s">
        <v>838</v>
      </c>
      <c r="C295" s="281">
        <v>0</v>
      </c>
      <c r="D295" s="281"/>
      <c r="E295" s="281"/>
      <c r="F295" s="281">
        <f t="shared" si="862"/>
        <v>0</v>
      </c>
      <c r="G295" s="281"/>
      <c r="H295" s="281"/>
      <c r="I295" s="281">
        <f t="shared" si="842"/>
        <v>0</v>
      </c>
      <c r="J295" s="281"/>
      <c r="K295" s="281"/>
      <c r="L295" s="281">
        <f t="shared" si="844"/>
        <v>0</v>
      </c>
      <c r="M295" s="281"/>
      <c r="N295" s="281"/>
      <c r="O295" s="281">
        <f t="shared" si="845"/>
        <v>0</v>
      </c>
      <c r="P295" s="506"/>
      <c r="Q295" s="506"/>
      <c r="R295" s="506">
        <f t="shared" si="902"/>
        <v>0</v>
      </c>
      <c r="S295" s="506">
        <v>0</v>
      </c>
      <c r="T295" s="506"/>
      <c r="U295" s="506"/>
      <c r="V295" s="506">
        <v>0</v>
      </c>
      <c r="W295" s="506"/>
      <c r="X295" s="506"/>
      <c r="Y295" s="506">
        <f t="shared" si="860"/>
        <v>0</v>
      </c>
      <c r="Z295" s="506"/>
      <c r="AA295" s="506"/>
      <c r="AB295" s="506">
        <f t="shared" si="861"/>
        <v>0</v>
      </c>
      <c r="AC295" s="506"/>
      <c r="AD295" s="506"/>
      <c r="AE295" s="506">
        <f t="shared" ref="AE295:AE362" si="930">AB295+AC295</f>
        <v>0</v>
      </c>
      <c r="AF295" s="506"/>
      <c r="AG295" s="506"/>
      <c r="AH295" s="506">
        <f t="shared" ref="AH295:AH362" si="931">AE295+AF295</f>
        <v>0</v>
      </c>
    </row>
    <row r="296" spans="1:34" s="389" customFormat="1" ht="27.75" customHeight="1" x14ac:dyDescent="0.2">
      <c r="A296" s="396"/>
      <c r="B296" s="403" t="s">
        <v>797</v>
      </c>
      <c r="C296" s="281">
        <v>100000</v>
      </c>
      <c r="D296" s="281"/>
      <c r="E296" s="281"/>
      <c r="F296" s="281">
        <f t="shared" si="862"/>
        <v>100000</v>
      </c>
      <c r="G296" s="281"/>
      <c r="H296" s="281"/>
      <c r="I296" s="281">
        <f t="shared" si="842"/>
        <v>100000</v>
      </c>
      <c r="J296" s="281"/>
      <c r="K296" s="281"/>
      <c r="L296" s="281">
        <f t="shared" si="844"/>
        <v>100000</v>
      </c>
      <c r="M296" s="281"/>
      <c r="N296" s="281"/>
      <c r="O296" s="281">
        <f t="shared" si="845"/>
        <v>100000</v>
      </c>
      <c r="P296" s="506"/>
      <c r="Q296" s="506"/>
      <c r="R296" s="506">
        <f t="shared" si="902"/>
        <v>100000</v>
      </c>
      <c r="S296" s="506">
        <v>100000</v>
      </c>
      <c r="T296" s="506"/>
      <c r="U296" s="506"/>
      <c r="V296" s="506">
        <v>100000</v>
      </c>
      <c r="W296" s="506"/>
      <c r="X296" s="506"/>
      <c r="Y296" s="506">
        <f t="shared" si="860"/>
        <v>100000</v>
      </c>
      <c r="Z296" s="506"/>
      <c r="AA296" s="506"/>
      <c r="AB296" s="506">
        <f t="shared" si="861"/>
        <v>100000</v>
      </c>
      <c r="AC296" s="506"/>
      <c r="AD296" s="506"/>
      <c r="AE296" s="506">
        <f t="shared" si="930"/>
        <v>100000</v>
      </c>
      <c r="AF296" s="506"/>
      <c r="AG296" s="506"/>
      <c r="AH296" s="506">
        <f t="shared" si="931"/>
        <v>100000</v>
      </c>
    </row>
    <row r="297" spans="1:34" s="393" customFormat="1" ht="25.5" customHeight="1" x14ac:dyDescent="0.2">
      <c r="A297" s="426"/>
      <c r="B297" s="399" t="s">
        <v>454</v>
      </c>
      <c r="C297" s="282">
        <f t="shared" ref="C297:Q297" si="932">C298</f>
        <v>50000</v>
      </c>
      <c r="D297" s="282">
        <f t="shared" si="932"/>
        <v>0</v>
      </c>
      <c r="E297" s="282">
        <f t="shared" si="932"/>
        <v>0</v>
      </c>
      <c r="F297" s="282">
        <f t="shared" si="862"/>
        <v>50000</v>
      </c>
      <c r="G297" s="282">
        <f t="shared" si="932"/>
        <v>0</v>
      </c>
      <c r="H297" s="282">
        <f t="shared" si="932"/>
        <v>0</v>
      </c>
      <c r="I297" s="282">
        <f t="shared" si="842"/>
        <v>50000</v>
      </c>
      <c r="J297" s="282">
        <f t="shared" si="932"/>
        <v>0</v>
      </c>
      <c r="K297" s="282">
        <f t="shared" si="932"/>
        <v>0</v>
      </c>
      <c r="L297" s="282">
        <f t="shared" si="844"/>
        <v>50000</v>
      </c>
      <c r="M297" s="282">
        <f t="shared" si="932"/>
        <v>0</v>
      </c>
      <c r="N297" s="282">
        <f t="shared" si="932"/>
        <v>0</v>
      </c>
      <c r="O297" s="282">
        <f t="shared" si="845"/>
        <v>50000</v>
      </c>
      <c r="P297" s="507">
        <f t="shared" si="932"/>
        <v>0</v>
      </c>
      <c r="Q297" s="507">
        <f t="shared" si="932"/>
        <v>0</v>
      </c>
      <c r="R297" s="507">
        <f t="shared" si="902"/>
        <v>50000</v>
      </c>
      <c r="S297" s="507">
        <f t="shared" ref="S297" si="933">S298</f>
        <v>50000</v>
      </c>
      <c r="T297" s="507">
        <f t="shared" ref="T297:AG297" si="934">T298</f>
        <v>0</v>
      </c>
      <c r="U297" s="507">
        <f t="shared" si="934"/>
        <v>0</v>
      </c>
      <c r="V297" s="507">
        <f t="shared" si="934"/>
        <v>50000</v>
      </c>
      <c r="W297" s="507">
        <f t="shared" si="934"/>
        <v>0</v>
      </c>
      <c r="X297" s="507">
        <f t="shared" si="934"/>
        <v>0</v>
      </c>
      <c r="Y297" s="507">
        <f t="shared" si="860"/>
        <v>50000</v>
      </c>
      <c r="Z297" s="507">
        <f t="shared" si="934"/>
        <v>0</v>
      </c>
      <c r="AA297" s="507">
        <f t="shared" si="934"/>
        <v>0</v>
      </c>
      <c r="AB297" s="507">
        <f t="shared" si="861"/>
        <v>50000</v>
      </c>
      <c r="AC297" s="507">
        <f t="shared" si="934"/>
        <v>0</v>
      </c>
      <c r="AD297" s="507">
        <f t="shared" si="934"/>
        <v>0</v>
      </c>
      <c r="AE297" s="507">
        <f t="shared" si="930"/>
        <v>50000</v>
      </c>
      <c r="AF297" s="507">
        <f t="shared" si="934"/>
        <v>0</v>
      </c>
      <c r="AG297" s="507">
        <f t="shared" si="934"/>
        <v>0</v>
      </c>
      <c r="AH297" s="507">
        <f t="shared" si="931"/>
        <v>50000</v>
      </c>
    </row>
    <row r="298" spans="1:34" s="389" customFormat="1" ht="25.5" customHeight="1" x14ac:dyDescent="0.2">
      <c r="A298" s="396"/>
      <c r="B298" s="403" t="s">
        <v>797</v>
      </c>
      <c r="C298" s="281">
        <v>50000</v>
      </c>
      <c r="D298" s="281"/>
      <c r="E298" s="281"/>
      <c r="F298" s="281">
        <f t="shared" si="862"/>
        <v>50000</v>
      </c>
      <c r="G298" s="281"/>
      <c r="H298" s="281"/>
      <c r="I298" s="281">
        <f t="shared" ref="I298:I336" si="935">E298+F298+G298</f>
        <v>50000</v>
      </c>
      <c r="J298" s="281"/>
      <c r="K298" s="281"/>
      <c r="L298" s="281">
        <f t="shared" si="844"/>
        <v>50000</v>
      </c>
      <c r="M298" s="281"/>
      <c r="N298" s="281"/>
      <c r="O298" s="281">
        <f t="shared" si="845"/>
        <v>50000</v>
      </c>
      <c r="P298" s="506"/>
      <c r="Q298" s="506"/>
      <c r="R298" s="506">
        <f t="shared" si="902"/>
        <v>50000</v>
      </c>
      <c r="S298" s="506">
        <v>50000</v>
      </c>
      <c r="T298" s="506"/>
      <c r="U298" s="506"/>
      <c r="V298" s="506">
        <v>50000</v>
      </c>
      <c r="W298" s="506"/>
      <c r="X298" s="506"/>
      <c r="Y298" s="506">
        <f t="shared" si="860"/>
        <v>50000</v>
      </c>
      <c r="Z298" s="506"/>
      <c r="AA298" s="506"/>
      <c r="AB298" s="506">
        <f t="shared" si="861"/>
        <v>50000</v>
      </c>
      <c r="AC298" s="506"/>
      <c r="AD298" s="506"/>
      <c r="AE298" s="506">
        <f t="shared" si="930"/>
        <v>50000</v>
      </c>
      <c r="AF298" s="506"/>
      <c r="AG298" s="506"/>
      <c r="AH298" s="506">
        <f t="shared" si="931"/>
        <v>50000</v>
      </c>
    </row>
    <row r="299" spans="1:34" s="393" customFormat="1" ht="27" customHeight="1" x14ac:dyDescent="0.2">
      <c r="A299" s="426"/>
      <c r="B299" s="399" t="s">
        <v>455</v>
      </c>
      <c r="C299" s="282">
        <f t="shared" ref="C299:S299" si="936">C300+C301</f>
        <v>50000</v>
      </c>
      <c r="D299" s="282">
        <f t="shared" ref="D299:E299" si="937">D300+D301</f>
        <v>0</v>
      </c>
      <c r="E299" s="282">
        <f t="shared" si="937"/>
        <v>0</v>
      </c>
      <c r="F299" s="282">
        <f t="shared" si="862"/>
        <v>50000</v>
      </c>
      <c r="G299" s="282">
        <f t="shared" ref="G299:H299" si="938">G300+G301</f>
        <v>0</v>
      </c>
      <c r="H299" s="282">
        <f t="shared" si="938"/>
        <v>0</v>
      </c>
      <c r="I299" s="282">
        <f t="shared" si="935"/>
        <v>50000</v>
      </c>
      <c r="J299" s="282">
        <f t="shared" ref="J299:K299" si="939">J300+J301</f>
        <v>0</v>
      </c>
      <c r="K299" s="282">
        <f t="shared" si="939"/>
        <v>0</v>
      </c>
      <c r="L299" s="282">
        <f t="shared" si="844"/>
        <v>50000</v>
      </c>
      <c r="M299" s="282">
        <f t="shared" ref="M299:N299" si="940">M300+M301</f>
        <v>0</v>
      </c>
      <c r="N299" s="282">
        <f t="shared" si="940"/>
        <v>0</v>
      </c>
      <c r="O299" s="282">
        <f t="shared" si="845"/>
        <v>50000</v>
      </c>
      <c r="P299" s="507">
        <f t="shared" ref="P299:Q299" si="941">P300+P301</f>
        <v>0</v>
      </c>
      <c r="Q299" s="507">
        <f t="shared" si="941"/>
        <v>0</v>
      </c>
      <c r="R299" s="507">
        <f t="shared" si="902"/>
        <v>50000</v>
      </c>
      <c r="S299" s="507">
        <f t="shared" si="936"/>
        <v>50000</v>
      </c>
      <c r="T299" s="507">
        <f t="shared" ref="T299:V299" si="942">T300+T301</f>
        <v>0</v>
      </c>
      <c r="U299" s="507">
        <f t="shared" si="942"/>
        <v>0</v>
      </c>
      <c r="V299" s="507">
        <f t="shared" si="942"/>
        <v>50000</v>
      </c>
      <c r="W299" s="507">
        <f t="shared" ref="W299:X299" si="943">W300+W301</f>
        <v>0</v>
      </c>
      <c r="X299" s="507">
        <f t="shared" si="943"/>
        <v>0</v>
      </c>
      <c r="Y299" s="507">
        <f t="shared" si="860"/>
        <v>50000</v>
      </c>
      <c r="Z299" s="507">
        <f t="shared" ref="Z299:AA299" si="944">Z300+Z301</f>
        <v>0</v>
      </c>
      <c r="AA299" s="507">
        <f t="shared" si="944"/>
        <v>0</v>
      </c>
      <c r="AB299" s="507">
        <f t="shared" si="861"/>
        <v>50000</v>
      </c>
      <c r="AC299" s="507">
        <f t="shared" ref="AC299:AD299" si="945">AC300+AC301</f>
        <v>0</v>
      </c>
      <c r="AD299" s="507">
        <f t="shared" si="945"/>
        <v>0</v>
      </c>
      <c r="AE299" s="507">
        <f t="shared" si="930"/>
        <v>50000</v>
      </c>
      <c r="AF299" s="507">
        <f t="shared" ref="AF299:AG299" si="946">AF300+AF301</f>
        <v>0</v>
      </c>
      <c r="AG299" s="507">
        <f t="shared" si="946"/>
        <v>0</v>
      </c>
      <c r="AH299" s="507">
        <f t="shared" si="931"/>
        <v>50000</v>
      </c>
    </row>
    <row r="300" spans="1:34" s="389" customFormat="1" ht="24.75" hidden="1" customHeight="1" x14ac:dyDescent="0.2">
      <c r="A300" s="396"/>
      <c r="B300" s="403" t="s">
        <v>804</v>
      </c>
      <c r="C300" s="281">
        <v>0</v>
      </c>
      <c r="D300" s="281"/>
      <c r="E300" s="281"/>
      <c r="F300" s="281">
        <f t="shared" si="862"/>
        <v>0</v>
      </c>
      <c r="G300" s="281"/>
      <c r="H300" s="281"/>
      <c r="I300" s="281">
        <f t="shared" si="935"/>
        <v>0</v>
      </c>
      <c r="J300" s="281"/>
      <c r="K300" s="281"/>
      <c r="L300" s="282">
        <f t="shared" si="844"/>
        <v>0</v>
      </c>
      <c r="M300" s="281"/>
      <c r="N300" s="281"/>
      <c r="O300" s="282">
        <f t="shared" si="845"/>
        <v>0</v>
      </c>
      <c r="P300" s="506"/>
      <c r="Q300" s="506"/>
      <c r="R300" s="507">
        <f t="shared" si="902"/>
        <v>0</v>
      </c>
      <c r="S300" s="506">
        <v>0</v>
      </c>
      <c r="T300" s="506"/>
      <c r="U300" s="506"/>
      <c r="V300" s="506">
        <v>0</v>
      </c>
      <c r="W300" s="506"/>
      <c r="X300" s="506"/>
      <c r="Y300" s="506">
        <f t="shared" si="860"/>
        <v>0</v>
      </c>
      <c r="Z300" s="506"/>
      <c r="AA300" s="506"/>
      <c r="AB300" s="506">
        <f t="shared" si="861"/>
        <v>0</v>
      </c>
      <c r="AC300" s="506"/>
      <c r="AD300" s="506"/>
      <c r="AE300" s="506">
        <f t="shared" si="930"/>
        <v>0</v>
      </c>
      <c r="AF300" s="506"/>
      <c r="AG300" s="506"/>
      <c r="AH300" s="506">
        <f t="shared" si="931"/>
        <v>0</v>
      </c>
    </row>
    <row r="301" spans="1:34" s="389" customFormat="1" ht="27.75" customHeight="1" x14ac:dyDescent="0.2">
      <c r="A301" s="396"/>
      <c r="B301" s="403" t="s">
        <v>797</v>
      </c>
      <c r="C301" s="281">
        <v>50000</v>
      </c>
      <c r="D301" s="281"/>
      <c r="E301" s="281"/>
      <c r="F301" s="281">
        <f t="shared" si="862"/>
        <v>50000</v>
      </c>
      <c r="G301" s="281"/>
      <c r="H301" s="281"/>
      <c r="I301" s="281">
        <f t="shared" si="935"/>
        <v>50000</v>
      </c>
      <c r="J301" s="281"/>
      <c r="K301" s="281"/>
      <c r="L301" s="281">
        <f t="shared" si="844"/>
        <v>50000</v>
      </c>
      <c r="M301" s="281"/>
      <c r="N301" s="281"/>
      <c r="O301" s="281">
        <f t="shared" si="845"/>
        <v>50000</v>
      </c>
      <c r="P301" s="506"/>
      <c r="Q301" s="506"/>
      <c r="R301" s="506">
        <f t="shared" si="902"/>
        <v>50000</v>
      </c>
      <c r="S301" s="506">
        <v>50000</v>
      </c>
      <c r="T301" s="506"/>
      <c r="U301" s="506"/>
      <c r="V301" s="506">
        <v>50000</v>
      </c>
      <c r="W301" s="506"/>
      <c r="X301" s="506"/>
      <c r="Y301" s="506">
        <f t="shared" si="860"/>
        <v>50000</v>
      </c>
      <c r="Z301" s="506"/>
      <c r="AA301" s="506"/>
      <c r="AB301" s="506">
        <f t="shared" si="861"/>
        <v>50000</v>
      </c>
      <c r="AC301" s="506"/>
      <c r="AD301" s="506"/>
      <c r="AE301" s="506">
        <f t="shared" si="930"/>
        <v>50000</v>
      </c>
      <c r="AF301" s="506"/>
      <c r="AG301" s="506"/>
      <c r="AH301" s="506">
        <f t="shared" si="931"/>
        <v>50000</v>
      </c>
    </row>
    <row r="302" spans="1:34" s="393" customFormat="1" ht="28.5" customHeight="1" x14ac:dyDescent="0.2">
      <c r="A302" s="426"/>
      <c r="B302" s="399" t="s">
        <v>458</v>
      </c>
      <c r="C302" s="282">
        <f t="shared" ref="C302:Q302" si="947">C303</f>
        <v>50000</v>
      </c>
      <c r="D302" s="282">
        <f t="shared" si="947"/>
        <v>0</v>
      </c>
      <c r="E302" s="282">
        <f t="shared" si="947"/>
        <v>0</v>
      </c>
      <c r="F302" s="282">
        <f t="shared" si="862"/>
        <v>50000</v>
      </c>
      <c r="G302" s="282">
        <f t="shared" si="947"/>
        <v>0</v>
      </c>
      <c r="H302" s="282">
        <f t="shared" si="947"/>
        <v>0</v>
      </c>
      <c r="I302" s="282">
        <f t="shared" si="935"/>
        <v>50000</v>
      </c>
      <c r="J302" s="282">
        <f t="shared" si="947"/>
        <v>0</v>
      </c>
      <c r="K302" s="282">
        <f t="shared" si="947"/>
        <v>0</v>
      </c>
      <c r="L302" s="282">
        <f t="shared" si="844"/>
        <v>50000</v>
      </c>
      <c r="M302" s="282">
        <f t="shared" si="947"/>
        <v>0</v>
      </c>
      <c r="N302" s="282">
        <f t="shared" si="947"/>
        <v>0</v>
      </c>
      <c r="O302" s="282">
        <f t="shared" si="845"/>
        <v>50000</v>
      </c>
      <c r="P302" s="507">
        <f t="shared" si="947"/>
        <v>0</v>
      </c>
      <c r="Q302" s="507">
        <f t="shared" si="947"/>
        <v>0</v>
      </c>
      <c r="R302" s="507">
        <f t="shared" si="902"/>
        <v>50000</v>
      </c>
      <c r="S302" s="507">
        <f t="shared" ref="S302" si="948">S303</f>
        <v>50000</v>
      </c>
      <c r="T302" s="507">
        <f t="shared" ref="T302:AG302" si="949">T303</f>
        <v>0</v>
      </c>
      <c r="U302" s="507">
        <f t="shared" si="949"/>
        <v>0</v>
      </c>
      <c r="V302" s="507">
        <f t="shared" si="949"/>
        <v>50000</v>
      </c>
      <c r="W302" s="507">
        <f t="shared" si="949"/>
        <v>0</v>
      </c>
      <c r="X302" s="507">
        <f t="shared" si="949"/>
        <v>0</v>
      </c>
      <c r="Y302" s="507">
        <f t="shared" si="860"/>
        <v>50000</v>
      </c>
      <c r="Z302" s="507">
        <f t="shared" si="949"/>
        <v>0</v>
      </c>
      <c r="AA302" s="507">
        <f t="shared" si="949"/>
        <v>0</v>
      </c>
      <c r="AB302" s="507">
        <f t="shared" si="861"/>
        <v>50000</v>
      </c>
      <c r="AC302" s="507">
        <f t="shared" si="949"/>
        <v>0</v>
      </c>
      <c r="AD302" s="507">
        <f t="shared" si="949"/>
        <v>0</v>
      </c>
      <c r="AE302" s="507">
        <f t="shared" si="930"/>
        <v>50000</v>
      </c>
      <c r="AF302" s="507">
        <f t="shared" si="949"/>
        <v>0</v>
      </c>
      <c r="AG302" s="507">
        <f t="shared" si="949"/>
        <v>0</v>
      </c>
      <c r="AH302" s="507">
        <f t="shared" si="931"/>
        <v>50000</v>
      </c>
    </row>
    <row r="303" spans="1:34" s="389" customFormat="1" ht="28.5" customHeight="1" x14ac:dyDescent="0.2">
      <c r="A303" s="396"/>
      <c r="B303" s="403" t="s">
        <v>797</v>
      </c>
      <c r="C303" s="281">
        <v>50000</v>
      </c>
      <c r="D303" s="281"/>
      <c r="E303" s="281"/>
      <c r="F303" s="281">
        <f t="shared" si="862"/>
        <v>50000</v>
      </c>
      <c r="G303" s="281"/>
      <c r="H303" s="281"/>
      <c r="I303" s="281">
        <f t="shared" si="935"/>
        <v>50000</v>
      </c>
      <c r="J303" s="281"/>
      <c r="K303" s="281"/>
      <c r="L303" s="281">
        <f t="shared" si="844"/>
        <v>50000</v>
      </c>
      <c r="M303" s="281"/>
      <c r="N303" s="281"/>
      <c r="O303" s="281">
        <f t="shared" si="845"/>
        <v>50000</v>
      </c>
      <c r="P303" s="506"/>
      <c r="Q303" s="506"/>
      <c r="R303" s="506">
        <f t="shared" si="902"/>
        <v>50000</v>
      </c>
      <c r="S303" s="506">
        <v>50000</v>
      </c>
      <c r="T303" s="506"/>
      <c r="U303" s="506"/>
      <c r="V303" s="506">
        <v>50000</v>
      </c>
      <c r="W303" s="506"/>
      <c r="X303" s="506"/>
      <c r="Y303" s="506">
        <f t="shared" si="860"/>
        <v>50000</v>
      </c>
      <c r="Z303" s="506"/>
      <c r="AA303" s="506"/>
      <c r="AB303" s="506">
        <f t="shared" si="861"/>
        <v>50000</v>
      </c>
      <c r="AC303" s="506"/>
      <c r="AD303" s="506"/>
      <c r="AE303" s="506">
        <f t="shared" si="930"/>
        <v>50000</v>
      </c>
      <c r="AF303" s="506"/>
      <c r="AG303" s="506"/>
      <c r="AH303" s="506">
        <f t="shared" si="931"/>
        <v>50000</v>
      </c>
    </row>
    <row r="304" spans="1:34" s="393" customFormat="1" ht="25.5" customHeight="1" x14ac:dyDescent="0.2">
      <c r="A304" s="426"/>
      <c r="B304" s="399" t="s">
        <v>671</v>
      </c>
      <c r="C304" s="282">
        <f t="shared" ref="C304:Q304" si="950">C305</f>
        <v>50000</v>
      </c>
      <c r="D304" s="282">
        <f t="shared" si="950"/>
        <v>0</v>
      </c>
      <c r="E304" s="282">
        <f t="shared" si="950"/>
        <v>0</v>
      </c>
      <c r="F304" s="282">
        <f t="shared" si="862"/>
        <v>50000</v>
      </c>
      <c r="G304" s="282">
        <f t="shared" si="950"/>
        <v>0</v>
      </c>
      <c r="H304" s="282">
        <f t="shared" si="950"/>
        <v>0</v>
      </c>
      <c r="I304" s="282">
        <f t="shared" si="935"/>
        <v>50000</v>
      </c>
      <c r="J304" s="282">
        <f t="shared" si="950"/>
        <v>0</v>
      </c>
      <c r="K304" s="282">
        <f t="shared" si="950"/>
        <v>0</v>
      </c>
      <c r="L304" s="282">
        <f t="shared" si="844"/>
        <v>50000</v>
      </c>
      <c r="M304" s="282">
        <f t="shared" si="950"/>
        <v>0</v>
      </c>
      <c r="N304" s="282">
        <f t="shared" si="950"/>
        <v>0</v>
      </c>
      <c r="O304" s="282">
        <f t="shared" si="845"/>
        <v>50000</v>
      </c>
      <c r="P304" s="507">
        <f t="shared" si="950"/>
        <v>0</v>
      </c>
      <c r="Q304" s="507">
        <f t="shared" si="950"/>
        <v>0</v>
      </c>
      <c r="R304" s="507">
        <f t="shared" si="902"/>
        <v>50000</v>
      </c>
      <c r="S304" s="507">
        <f t="shared" ref="S304" si="951">S305</f>
        <v>50000</v>
      </c>
      <c r="T304" s="507">
        <f t="shared" ref="T304:AG304" si="952">T305</f>
        <v>0</v>
      </c>
      <c r="U304" s="507">
        <f t="shared" si="952"/>
        <v>0</v>
      </c>
      <c r="V304" s="507">
        <f t="shared" si="952"/>
        <v>50000</v>
      </c>
      <c r="W304" s="507">
        <f t="shared" si="952"/>
        <v>0</v>
      </c>
      <c r="X304" s="507">
        <f t="shared" si="952"/>
        <v>0</v>
      </c>
      <c r="Y304" s="507">
        <f t="shared" si="860"/>
        <v>50000</v>
      </c>
      <c r="Z304" s="507">
        <f t="shared" si="952"/>
        <v>0</v>
      </c>
      <c r="AA304" s="507">
        <f t="shared" si="952"/>
        <v>0</v>
      </c>
      <c r="AB304" s="507">
        <f t="shared" si="861"/>
        <v>50000</v>
      </c>
      <c r="AC304" s="507">
        <f t="shared" si="952"/>
        <v>0</v>
      </c>
      <c r="AD304" s="507">
        <f t="shared" si="952"/>
        <v>0</v>
      </c>
      <c r="AE304" s="507">
        <f t="shared" si="930"/>
        <v>50000</v>
      </c>
      <c r="AF304" s="507">
        <f t="shared" si="952"/>
        <v>0</v>
      </c>
      <c r="AG304" s="507">
        <f t="shared" si="952"/>
        <v>0</v>
      </c>
      <c r="AH304" s="507">
        <f t="shared" si="931"/>
        <v>50000</v>
      </c>
    </row>
    <row r="305" spans="1:34" s="389" customFormat="1" ht="27.75" customHeight="1" x14ac:dyDescent="0.2">
      <c r="A305" s="396"/>
      <c r="B305" s="403" t="s">
        <v>797</v>
      </c>
      <c r="C305" s="281">
        <v>50000</v>
      </c>
      <c r="D305" s="281"/>
      <c r="E305" s="281"/>
      <c r="F305" s="281">
        <f t="shared" si="862"/>
        <v>50000</v>
      </c>
      <c r="G305" s="281"/>
      <c r="H305" s="281"/>
      <c r="I305" s="281">
        <f t="shared" si="935"/>
        <v>50000</v>
      </c>
      <c r="J305" s="281"/>
      <c r="K305" s="281"/>
      <c r="L305" s="281">
        <f t="shared" si="844"/>
        <v>50000</v>
      </c>
      <c r="M305" s="281"/>
      <c r="N305" s="281"/>
      <c r="O305" s="281">
        <f t="shared" si="845"/>
        <v>50000</v>
      </c>
      <c r="P305" s="506"/>
      <c r="Q305" s="506"/>
      <c r="R305" s="506">
        <f t="shared" si="902"/>
        <v>50000</v>
      </c>
      <c r="S305" s="506">
        <v>50000</v>
      </c>
      <c r="T305" s="506"/>
      <c r="U305" s="506"/>
      <c r="V305" s="506">
        <v>50000</v>
      </c>
      <c r="W305" s="506"/>
      <c r="X305" s="506"/>
      <c r="Y305" s="506">
        <f t="shared" si="860"/>
        <v>50000</v>
      </c>
      <c r="Z305" s="506"/>
      <c r="AA305" s="506"/>
      <c r="AB305" s="506">
        <f t="shared" si="861"/>
        <v>50000</v>
      </c>
      <c r="AC305" s="506"/>
      <c r="AD305" s="506"/>
      <c r="AE305" s="506">
        <f t="shared" si="930"/>
        <v>50000</v>
      </c>
      <c r="AF305" s="506"/>
      <c r="AG305" s="506"/>
      <c r="AH305" s="506">
        <f t="shared" si="931"/>
        <v>50000</v>
      </c>
    </row>
    <row r="306" spans="1:34" s="393" customFormat="1" ht="61.5" customHeight="1" x14ac:dyDescent="0.2">
      <c r="A306" s="426" t="s">
        <v>939</v>
      </c>
      <c r="B306" s="397" t="s">
        <v>941</v>
      </c>
      <c r="C306" s="507"/>
      <c r="D306" s="507"/>
      <c r="E306" s="507"/>
      <c r="F306" s="507"/>
      <c r="G306" s="507"/>
      <c r="H306" s="507"/>
      <c r="I306" s="507"/>
      <c r="J306" s="507"/>
      <c r="K306" s="507"/>
      <c r="L306" s="439">
        <f t="shared" ref="L306:Q308" si="953">L307</f>
        <v>0</v>
      </c>
      <c r="M306" s="482">
        <f t="shared" si="953"/>
        <v>15000000</v>
      </c>
      <c r="N306" s="439">
        <f t="shared" si="953"/>
        <v>0</v>
      </c>
      <c r="O306" s="507">
        <f t="shared" si="845"/>
        <v>15000000</v>
      </c>
      <c r="P306" s="439">
        <f t="shared" si="953"/>
        <v>0</v>
      </c>
      <c r="Q306" s="439">
        <f t="shared" si="953"/>
        <v>0</v>
      </c>
      <c r="R306" s="507">
        <f t="shared" si="902"/>
        <v>15000000</v>
      </c>
      <c r="S306" s="507"/>
      <c r="T306" s="507"/>
      <c r="U306" s="507"/>
      <c r="V306" s="507"/>
      <c r="W306" s="507"/>
      <c r="X306" s="507"/>
      <c r="Y306" s="507"/>
      <c r="Z306" s="507"/>
      <c r="AA306" s="507"/>
      <c r="AB306" s="439">
        <f t="shared" ref="AB306:AG308" si="954">AB307</f>
        <v>0</v>
      </c>
      <c r="AC306" s="439">
        <f t="shared" si="954"/>
        <v>0</v>
      </c>
      <c r="AD306" s="439">
        <f t="shared" si="954"/>
        <v>0</v>
      </c>
      <c r="AE306" s="507">
        <f t="shared" si="930"/>
        <v>0</v>
      </c>
      <c r="AF306" s="439">
        <f t="shared" si="954"/>
        <v>0</v>
      </c>
      <c r="AG306" s="439">
        <f t="shared" si="954"/>
        <v>0</v>
      </c>
      <c r="AH306" s="507">
        <f t="shared" si="931"/>
        <v>0</v>
      </c>
    </row>
    <row r="307" spans="1:34" s="393" customFormat="1" ht="27.75" customHeight="1" x14ac:dyDescent="0.2">
      <c r="A307" s="425"/>
      <c r="B307" s="397" t="s">
        <v>752</v>
      </c>
      <c r="C307" s="507"/>
      <c r="D307" s="507"/>
      <c r="E307" s="507"/>
      <c r="F307" s="507"/>
      <c r="G307" s="507"/>
      <c r="H307" s="507"/>
      <c r="I307" s="507"/>
      <c r="J307" s="507"/>
      <c r="K307" s="507"/>
      <c r="L307" s="443">
        <f t="shared" si="953"/>
        <v>0</v>
      </c>
      <c r="M307" s="474">
        <f t="shared" si="953"/>
        <v>15000000</v>
      </c>
      <c r="N307" s="443">
        <f t="shared" si="953"/>
        <v>0</v>
      </c>
      <c r="O307" s="507">
        <f t="shared" si="845"/>
        <v>15000000</v>
      </c>
      <c r="P307" s="443">
        <f t="shared" si="953"/>
        <v>0</v>
      </c>
      <c r="Q307" s="443">
        <f t="shared" si="953"/>
        <v>0</v>
      </c>
      <c r="R307" s="507">
        <f t="shared" si="902"/>
        <v>15000000</v>
      </c>
      <c r="S307" s="507"/>
      <c r="T307" s="507"/>
      <c r="U307" s="507"/>
      <c r="V307" s="507"/>
      <c r="W307" s="507"/>
      <c r="X307" s="507"/>
      <c r="Y307" s="507"/>
      <c r="Z307" s="507"/>
      <c r="AA307" s="507"/>
      <c r="AB307" s="443">
        <f t="shared" si="954"/>
        <v>0</v>
      </c>
      <c r="AC307" s="443">
        <f t="shared" si="954"/>
        <v>0</v>
      </c>
      <c r="AD307" s="443">
        <f t="shared" si="954"/>
        <v>0</v>
      </c>
      <c r="AE307" s="507">
        <f t="shared" si="930"/>
        <v>0</v>
      </c>
      <c r="AF307" s="443">
        <f t="shared" si="954"/>
        <v>0</v>
      </c>
      <c r="AG307" s="443">
        <f t="shared" si="954"/>
        <v>0</v>
      </c>
      <c r="AH307" s="507">
        <f t="shared" si="931"/>
        <v>0</v>
      </c>
    </row>
    <row r="308" spans="1:34" s="389" customFormat="1" ht="81" customHeight="1" x14ac:dyDescent="0.2">
      <c r="A308" s="427"/>
      <c r="B308" s="514" t="s">
        <v>940</v>
      </c>
      <c r="C308" s="506"/>
      <c r="D308" s="506"/>
      <c r="E308" s="506"/>
      <c r="F308" s="506"/>
      <c r="G308" s="506"/>
      <c r="H308" s="506"/>
      <c r="I308" s="506"/>
      <c r="J308" s="506"/>
      <c r="K308" s="506"/>
      <c r="L308" s="506">
        <f t="shared" si="953"/>
        <v>0</v>
      </c>
      <c r="M308" s="471">
        <f t="shared" si="953"/>
        <v>15000000</v>
      </c>
      <c r="N308" s="506">
        <f t="shared" si="953"/>
        <v>0</v>
      </c>
      <c r="O308" s="506">
        <f t="shared" si="845"/>
        <v>15000000</v>
      </c>
      <c r="P308" s="506">
        <f t="shared" si="953"/>
        <v>0</v>
      </c>
      <c r="Q308" s="506">
        <f t="shared" si="953"/>
        <v>0</v>
      </c>
      <c r="R308" s="506">
        <f t="shared" si="902"/>
        <v>15000000</v>
      </c>
      <c r="S308" s="506"/>
      <c r="T308" s="506"/>
      <c r="U308" s="506"/>
      <c r="V308" s="506"/>
      <c r="W308" s="506"/>
      <c r="X308" s="506"/>
      <c r="Y308" s="506"/>
      <c r="Z308" s="506"/>
      <c r="AA308" s="506"/>
      <c r="AB308" s="506">
        <f t="shared" si="954"/>
        <v>0</v>
      </c>
      <c r="AC308" s="506">
        <f t="shared" si="954"/>
        <v>0</v>
      </c>
      <c r="AD308" s="506">
        <f t="shared" si="954"/>
        <v>0</v>
      </c>
      <c r="AE308" s="506">
        <f t="shared" si="930"/>
        <v>0</v>
      </c>
      <c r="AF308" s="506">
        <f t="shared" si="954"/>
        <v>0</v>
      </c>
      <c r="AG308" s="506">
        <f t="shared" si="954"/>
        <v>0</v>
      </c>
      <c r="AH308" s="506">
        <f t="shared" si="931"/>
        <v>0</v>
      </c>
    </row>
    <row r="309" spans="1:34" s="508" customFormat="1" ht="27.75" customHeight="1" x14ac:dyDescent="0.2">
      <c r="A309" s="427"/>
      <c r="B309" s="410" t="s">
        <v>717</v>
      </c>
      <c r="C309" s="411"/>
      <c r="D309" s="411"/>
      <c r="E309" s="411"/>
      <c r="F309" s="411"/>
      <c r="G309" s="411"/>
      <c r="H309" s="411"/>
      <c r="I309" s="411"/>
      <c r="J309" s="411"/>
      <c r="K309" s="411"/>
      <c r="L309" s="411"/>
      <c r="M309" s="475">
        <v>15000000</v>
      </c>
      <c r="N309" s="411"/>
      <c r="O309" s="411">
        <f t="shared" si="845"/>
        <v>15000000</v>
      </c>
      <c r="P309" s="411"/>
      <c r="Q309" s="411"/>
      <c r="R309" s="411">
        <f t="shared" si="902"/>
        <v>15000000</v>
      </c>
      <c r="S309" s="411"/>
      <c r="T309" s="411"/>
      <c r="U309" s="411"/>
      <c r="V309" s="411"/>
      <c r="W309" s="411"/>
      <c r="X309" s="411"/>
      <c r="Y309" s="411"/>
      <c r="Z309" s="411"/>
      <c r="AA309" s="411"/>
      <c r="AB309" s="411"/>
      <c r="AC309" s="411"/>
      <c r="AD309" s="411"/>
      <c r="AE309" s="411">
        <f t="shared" si="930"/>
        <v>0</v>
      </c>
      <c r="AF309" s="411"/>
      <c r="AG309" s="411"/>
      <c r="AH309" s="411">
        <f t="shared" si="931"/>
        <v>0</v>
      </c>
    </row>
    <row r="310" spans="1:34" s="390" customFormat="1" ht="43.5" hidden="1" customHeight="1" x14ac:dyDescent="0.2">
      <c r="A310" s="428">
        <v>15</v>
      </c>
      <c r="B310" s="400" t="s">
        <v>719</v>
      </c>
      <c r="C310" s="401"/>
      <c r="D310" s="401"/>
      <c r="E310" s="401"/>
      <c r="F310" s="401">
        <f t="shared" si="862"/>
        <v>0</v>
      </c>
      <c r="G310" s="401"/>
      <c r="H310" s="401"/>
      <c r="I310" s="401">
        <f t="shared" si="935"/>
        <v>0</v>
      </c>
      <c r="J310" s="401"/>
      <c r="K310" s="401"/>
      <c r="L310" s="282">
        <f t="shared" si="844"/>
        <v>0</v>
      </c>
      <c r="M310" s="401"/>
      <c r="N310" s="401"/>
      <c r="O310" s="282">
        <f t="shared" si="845"/>
        <v>0</v>
      </c>
      <c r="P310" s="401"/>
      <c r="Q310" s="401"/>
      <c r="R310" s="507">
        <f t="shared" si="902"/>
        <v>0</v>
      </c>
      <c r="S310" s="401"/>
      <c r="T310" s="401"/>
      <c r="U310" s="401"/>
      <c r="V310" s="401"/>
      <c r="W310" s="401"/>
      <c r="X310" s="401"/>
      <c r="Y310" s="401">
        <f t="shared" si="860"/>
        <v>0</v>
      </c>
      <c r="Z310" s="401"/>
      <c r="AA310" s="401"/>
      <c r="AB310" s="401">
        <f t="shared" si="861"/>
        <v>0</v>
      </c>
      <c r="AC310" s="401"/>
      <c r="AD310" s="401"/>
      <c r="AE310" s="401">
        <f t="shared" si="930"/>
        <v>0</v>
      </c>
      <c r="AF310" s="401"/>
      <c r="AG310" s="401"/>
      <c r="AH310" s="401">
        <f t="shared" si="931"/>
        <v>0</v>
      </c>
    </row>
    <row r="311" spans="1:34" s="393" customFormat="1" ht="40.5" hidden="1" customHeight="1" x14ac:dyDescent="0.2">
      <c r="A311" s="426" t="s">
        <v>720</v>
      </c>
      <c r="B311" s="397" t="s">
        <v>751</v>
      </c>
      <c r="C311" s="439"/>
      <c r="D311" s="439"/>
      <c r="E311" s="439"/>
      <c r="F311" s="282">
        <f t="shared" si="862"/>
        <v>0</v>
      </c>
      <c r="G311" s="439"/>
      <c r="H311" s="282"/>
      <c r="I311" s="282">
        <f t="shared" si="935"/>
        <v>0</v>
      </c>
      <c r="J311" s="439"/>
      <c r="K311" s="282"/>
      <c r="L311" s="282">
        <f t="shared" si="844"/>
        <v>0</v>
      </c>
      <c r="M311" s="439"/>
      <c r="N311" s="282"/>
      <c r="O311" s="282">
        <f t="shared" si="845"/>
        <v>0</v>
      </c>
      <c r="P311" s="439"/>
      <c r="Q311" s="507"/>
      <c r="R311" s="507">
        <f t="shared" si="902"/>
        <v>0</v>
      </c>
      <c r="S311" s="507"/>
      <c r="T311" s="507"/>
      <c r="U311" s="507"/>
      <c r="V311" s="507"/>
      <c r="W311" s="507"/>
      <c r="X311" s="507"/>
      <c r="Y311" s="507">
        <f t="shared" si="860"/>
        <v>0</v>
      </c>
      <c r="Z311" s="507"/>
      <c r="AA311" s="507"/>
      <c r="AB311" s="507">
        <f t="shared" si="861"/>
        <v>0</v>
      </c>
      <c r="AC311" s="507"/>
      <c r="AD311" s="507"/>
      <c r="AE311" s="507">
        <f t="shared" si="930"/>
        <v>0</v>
      </c>
      <c r="AF311" s="507"/>
      <c r="AG311" s="507"/>
      <c r="AH311" s="507">
        <f t="shared" si="931"/>
        <v>0</v>
      </c>
    </row>
    <row r="312" spans="1:34" s="389" customFormat="1" ht="63" hidden="1" customHeight="1" x14ac:dyDescent="0.2">
      <c r="A312" s="396"/>
      <c r="B312" s="505" t="s">
        <v>769</v>
      </c>
      <c r="C312" s="281"/>
      <c r="D312" s="281"/>
      <c r="E312" s="281"/>
      <c r="F312" s="281">
        <f t="shared" si="862"/>
        <v>0</v>
      </c>
      <c r="G312" s="281"/>
      <c r="H312" s="281"/>
      <c r="I312" s="281">
        <f t="shared" si="935"/>
        <v>0</v>
      </c>
      <c r="J312" s="281"/>
      <c r="K312" s="281"/>
      <c r="L312" s="282">
        <f t="shared" si="844"/>
        <v>0</v>
      </c>
      <c r="M312" s="281"/>
      <c r="N312" s="281"/>
      <c r="O312" s="282">
        <f t="shared" si="845"/>
        <v>0</v>
      </c>
      <c r="P312" s="506"/>
      <c r="Q312" s="506"/>
      <c r="R312" s="507">
        <f t="shared" si="902"/>
        <v>0</v>
      </c>
      <c r="S312" s="506"/>
      <c r="T312" s="506"/>
      <c r="U312" s="506"/>
      <c r="V312" s="506"/>
      <c r="W312" s="506"/>
      <c r="X312" s="506"/>
      <c r="Y312" s="506">
        <f t="shared" si="860"/>
        <v>0</v>
      </c>
      <c r="Z312" s="506"/>
      <c r="AA312" s="506"/>
      <c r="AB312" s="506">
        <f t="shared" si="861"/>
        <v>0</v>
      </c>
      <c r="AC312" s="506"/>
      <c r="AD312" s="506"/>
      <c r="AE312" s="506">
        <f t="shared" si="930"/>
        <v>0</v>
      </c>
      <c r="AF312" s="506"/>
      <c r="AG312" s="506"/>
      <c r="AH312" s="506">
        <f t="shared" si="931"/>
        <v>0</v>
      </c>
    </row>
    <row r="313" spans="1:34" s="393" customFormat="1" ht="58.5" hidden="1" customHeight="1" x14ac:dyDescent="0.2">
      <c r="A313" s="426" t="s">
        <v>724</v>
      </c>
      <c r="B313" s="399" t="s">
        <v>746</v>
      </c>
      <c r="C313" s="282"/>
      <c r="D313" s="282"/>
      <c r="E313" s="282"/>
      <c r="F313" s="282">
        <f t="shared" si="862"/>
        <v>0</v>
      </c>
      <c r="G313" s="282"/>
      <c r="H313" s="282"/>
      <c r="I313" s="282">
        <f t="shared" si="935"/>
        <v>0</v>
      </c>
      <c r="J313" s="282"/>
      <c r="K313" s="282"/>
      <c r="L313" s="282">
        <f t="shared" si="844"/>
        <v>0</v>
      </c>
      <c r="M313" s="282"/>
      <c r="N313" s="282"/>
      <c r="O313" s="282">
        <f t="shared" si="845"/>
        <v>0</v>
      </c>
      <c r="P313" s="507"/>
      <c r="Q313" s="507"/>
      <c r="R313" s="507">
        <f t="shared" si="902"/>
        <v>0</v>
      </c>
      <c r="S313" s="507"/>
      <c r="T313" s="507"/>
      <c r="U313" s="507"/>
      <c r="V313" s="507"/>
      <c r="W313" s="507"/>
      <c r="X313" s="507"/>
      <c r="Y313" s="507">
        <f t="shared" si="860"/>
        <v>0</v>
      </c>
      <c r="Z313" s="507"/>
      <c r="AA313" s="507"/>
      <c r="AB313" s="507">
        <f t="shared" si="861"/>
        <v>0</v>
      </c>
      <c r="AC313" s="507"/>
      <c r="AD313" s="507"/>
      <c r="AE313" s="507">
        <f t="shared" si="930"/>
        <v>0</v>
      </c>
      <c r="AF313" s="507"/>
      <c r="AG313" s="507"/>
      <c r="AH313" s="507">
        <f t="shared" si="931"/>
        <v>0</v>
      </c>
    </row>
    <row r="314" spans="1:34" s="393" customFormat="1" ht="27" hidden="1" customHeight="1" x14ac:dyDescent="0.2">
      <c r="A314" s="426"/>
      <c r="B314" s="404" t="s">
        <v>717</v>
      </c>
      <c r="C314" s="282"/>
      <c r="D314" s="282"/>
      <c r="E314" s="282"/>
      <c r="F314" s="282">
        <f t="shared" si="862"/>
        <v>0</v>
      </c>
      <c r="G314" s="282"/>
      <c r="H314" s="282"/>
      <c r="I314" s="282">
        <f t="shared" si="935"/>
        <v>0</v>
      </c>
      <c r="J314" s="282"/>
      <c r="K314" s="282"/>
      <c r="L314" s="282">
        <f t="shared" si="844"/>
        <v>0</v>
      </c>
      <c r="M314" s="282"/>
      <c r="N314" s="282"/>
      <c r="O314" s="282">
        <f t="shared" si="845"/>
        <v>0</v>
      </c>
      <c r="P314" s="507"/>
      <c r="Q314" s="507"/>
      <c r="R314" s="507">
        <f t="shared" si="902"/>
        <v>0</v>
      </c>
      <c r="S314" s="507"/>
      <c r="T314" s="507"/>
      <c r="U314" s="507"/>
      <c r="V314" s="507"/>
      <c r="W314" s="507"/>
      <c r="X314" s="507"/>
      <c r="Y314" s="507">
        <f t="shared" si="860"/>
        <v>0</v>
      </c>
      <c r="Z314" s="507"/>
      <c r="AA314" s="507"/>
      <c r="AB314" s="507">
        <f t="shared" si="861"/>
        <v>0</v>
      </c>
      <c r="AC314" s="507"/>
      <c r="AD314" s="507"/>
      <c r="AE314" s="507">
        <f t="shared" si="930"/>
        <v>0</v>
      </c>
      <c r="AF314" s="507"/>
      <c r="AG314" s="507"/>
      <c r="AH314" s="507">
        <f t="shared" si="931"/>
        <v>0</v>
      </c>
    </row>
    <row r="315" spans="1:34" s="393" customFormat="1" ht="27" hidden="1" customHeight="1" x14ac:dyDescent="0.2">
      <c r="A315" s="426"/>
      <c r="B315" s="404" t="s">
        <v>718</v>
      </c>
      <c r="C315" s="282"/>
      <c r="D315" s="282"/>
      <c r="E315" s="282"/>
      <c r="F315" s="282">
        <f t="shared" si="862"/>
        <v>0</v>
      </c>
      <c r="G315" s="282"/>
      <c r="H315" s="282"/>
      <c r="I315" s="282">
        <f t="shared" si="935"/>
        <v>0</v>
      </c>
      <c r="J315" s="282"/>
      <c r="K315" s="282"/>
      <c r="L315" s="282">
        <f t="shared" si="844"/>
        <v>0</v>
      </c>
      <c r="M315" s="282"/>
      <c r="N315" s="282"/>
      <c r="O315" s="282">
        <f t="shared" si="845"/>
        <v>0</v>
      </c>
      <c r="P315" s="507"/>
      <c r="Q315" s="507"/>
      <c r="R315" s="507">
        <f t="shared" si="902"/>
        <v>0</v>
      </c>
      <c r="S315" s="507"/>
      <c r="T315" s="507"/>
      <c r="U315" s="507"/>
      <c r="V315" s="507"/>
      <c r="W315" s="507"/>
      <c r="X315" s="507"/>
      <c r="Y315" s="507">
        <f t="shared" si="860"/>
        <v>0</v>
      </c>
      <c r="Z315" s="507"/>
      <c r="AA315" s="507"/>
      <c r="AB315" s="507">
        <f t="shared" si="861"/>
        <v>0</v>
      </c>
      <c r="AC315" s="507"/>
      <c r="AD315" s="507"/>
      <c r="AE315" s="507">
        <f t="shared" si="930"/>
        <v>0</v>
      </c>
      <c r="AF315" s="507"/>
      <c r="AG315" s="507"/>
      <c r="AH315" s="507">
        <f t="shared" si="931"/>
        <v>0</v>
      </c>
    </row>
    <row r="316" spans="1:34" s="389" customFormat="1" ht="58.5" hidden="1" customHeight="1" x14ac:dyDescent="0.2">
      <c r="A316" s="396"/>
      <c r="B316" s="423" t="s">
        <v>734</v>
      </c>
      <c r="C316" s="342"/>
      <c r="D316" s="342"/>
      <c r="E316" s="342"/>
      <c r="F316" s="281">
        <f t="shared" si="862"/>
        <v>0</v>
      </c>
      <c r="G316" s="342"/>
      <c r="H316" s="281"/>
      <c r="I316" s="281">
        <f t="shared" si="935"/>
        <v>0</v>
      </c>
      <c r="J316" s="342"/>
      <c r="K316" s="281"/>
      <c r="L316" s="282">
        <f t="shared" si="844"/>
        <v>0</v>
      </c>
      <c r="M316" s="342"/>
      <c r="N316" s="281"/>
      <c r="O316" s="282">
        <f t="shared" si="845"/>
        <v>0</v>
      </c>
      <c r="P316" s="342"/>
      <c r="Q316" s="506"/>
      <c r="R316" s="507">
        <f t="shared" si="902"/>
        <v>0</v>
      </c>
      <c r="S316" s="506"/>
      <c r="T316" s="506"/>
      <c r="U316" s="506"/>
      <c r="V316" s="506"/>
      <c r="W316" s="506"/>
      <c r="X316" s="506"/>
      <c r="Y316" s="506">
        <f t="shared" si="860"/>
        <v>0</v>
      </c>
      <c r="Z316" s="506"/>
      <c r="AA316" s="506"/>
      <c r="AB316" s="506">
        <f t="shared" si="861"/>
        <v>0</v>
      </c>
      <c r="AC316" s="506"/>
      <c r="AD316" s="506"/>
      <c r="AE316" s="506">
        <f t="shared" si="930"/>
        <v>0</v>
      </c>
      <c r="AF316" s="506"/>
      <c r="AG316" s="506"/>
      <c r="AH316" s="506">
        <f t="shared" si="931"/>
        <v>0</v>
      </c>
    </row>
    <row r="317" spans="1:34" s="394" customFormat="1" ht="22.5" hidden="1" customHeight="1" x14ac:dyDescent="0.2">
      <c r="A317" s="427"/>
      <c r="B317" s="410" t="s">
        <v>717</v>
      </c>
      <c r="C317" s="431"/>
      <c r="D317" s="431"/>
      <c r="E317" s="431"/>
      <c r="F317" s="411">
        <f t="shared" si="862"/>
        <v>0</v>
      </c>
      <c r="G317" s="431"/>
      <c r="H317" s="411"/>
      <c r="I317" s="411">
        <f t="shared" si="935"/>
        <v>0</v>
      </c>
      <c r="J317" s="431"/>
      <c r="K317" s="411"/>
      <c r="L317" s="282">
        <f t="shared" si="844"/>
        <v>0</v>
      </c>
      <c r="M317" s="431"/>
      <c r="N317" s="411"/>
      <c r="O317" s="282">
        <f t="shared" si="845"/>
        <v>0</v>
      </c>
      <c r="P317" s="431"/>
      <c r="Q317" s="411"/>
      <c r="R317" s="507">
        <f t="shared" si="902"/>
        <v>0</v>
      </c>
      <c r="S317" s="411"/>
      <c r="T317" s="411"/>
      <c r="U317" s="411"/>
      <c r="V317" s="411"/>
      <c r="W317" s="411"/>
      <c r="X317" s="411"/>
      <c r="Y317" s="411">
        <f t="shared" si="860"/>
        <v>0</v>
      </c>
      <c r="Z317" s="411"/>
      <c r="AA317" s="411"/>
      <c r="AB317" s="411">
        <f t="shared" si="861"/>
        <v>0</v>
      </c>
      <c r="AC317" s="411"/>
      <c r="AD317" s="411"/>
      <c r="AE317" s="411">
        <f t="shared" si="930"/>
        <v>0</v>
      </c>
      <c r="AF317" s="411"/>
      <c r="AG317" s="411"/>
      <c r="AH317" s="411">
        <f t="shared" si="931"/>
        <v>0</v>
      </c>
    </row>
    <row r="318" spans="1:34" s="394" customFormat="1" ht="23.25" hidden="1" customHeight="1" x14ac:dyDescent="0.2">
      <c r="A318" s="427"/>
      <c r="B318" s="410" t="s">
        <v>718</v>
      </c>
      <c r="C318" s="431"/>
      <c r="D318" s="431"/>
      <c r="E318" s="431"/>
      <c r="F318" s="411">
        <f t="shared" si="862"/>
        <v>0</v>
      </c>
      <c r="G318" s="431"/>
      <c r="H318" s="411"/>
      <c r="I318" s="411">
        <f t="shared" si="935"/>
        <v>0</v>
      </c>
      <c r="J318" s="431"/>
      <c r="K318" s="411"/>
      <c r="L318" s="282">
        <f t="shared" si="844"/>
        <v>0</v>
      </c>
      <c r="M318" s="431"/>
      <c r="N318" s="411"/>
      <c r="O318" s="282">
        <f t="shared" si="845"/>
        <v>0</v>
      </c>
      <c r="P318" s="431"/>
      <c r="Q318" s="411"/>
      <c r="R318" s="507">
        <f t="shared" si="902"/>
        <v>0</v>
      </c>
      <c r="S318" s="411"/>
      <c r="T318" s="411"/>
      <c r="U318" s="411"/>
      <c r="V318" s="411"/>
      <c r="W318" s="411"/>
      <c r="X318" s="411"/>
      <c r="Y318" s="411">
        <f t="shared" si="860"/>
        <v>0</v>
      </c>
      <c r="Z318" s="411"/>
      <c r="AA318" s="411"/>
      <c r="AB318" s="411">
        <f t="shared" si="861"/>
        <v>0</v>
      </c>
      <c r="AC318" s="411"/>
      <c r="AD318" s="411"/>
      <c r="AE318" s="411">
        <f t="shared" si="930"/>
        <v>0</v>
      </c>
      <c r="AF318" s="411"/>
      <c r="AG318" s="411"/>
      <c r="AH318" s="411">
        <f t="shared" si="931"/>
        <v>0</v>
      </c>
    </row>
    <row r="319" spans="1:34" s="389" customFormat="1" ht="39.75" hidden="1" customHeight="1" x14ac:dyDescent="0.2">
      <c r="A319" s="396"/>
      <c r="B319" s="423" t="s">
        <v>680</v>
      </c>
      <c r="C319" s="281"/>
      <c r="D319" s="281"/>
      <c r="E319" s="281"/>
      <c r="F319" s="281">
        <f t="shared" si="862"/>
        <v>0</v>
      </c>
      <c r="G319" s="281"/>
      <c r="H319" s="281"/>
      <c r="I319" s="281">
        <f t="shared" si="935"/>
        <v>0</v>
      </c>
      <c r="J319" s="281"/>
      <c r="K319" s="281"/>
      <c r="L319" s="282">
        <f t="shared" si="844"/>
        <v>0</v>
      </c>
      <c r="M319" s="281"/>
      <c r="N319" s="281"/>
      <c r="O319" s="282">
        <f t="shared" si="845"/>
        <v>0</v>
      </c>
      <c r="P319" s="506"/>
      <c r="Q319" s="506"/>
      <c r="R319" s="507">
        <f t="shared" si="902"/>
        <v>0</v>
      </c>
      <c r="S319" s="506"/>
      <c r="T319" s="506"/>
      <c r="U319" s="506"/>
      <c r="V319" s="506"/>
      <c r="W319" s="506"/>
      <c r="X319" s="506"/>
      <c r="Y319" s="506">
        <f t="shared" si="860"/>
        <v>0</v>
      </c>
      <c r="Z319" s="506"/>
      <c r="AA319" s="506"/>
      <c r="AB319" s="506">
        <f t="shared" si="861"/>
        <v>0</v>
      </c>
      <c r="AC319" s="506"/>
      <c r="AD319" s="506"/>
      <c r="AE319" s="506">
        <f t="shared" si="930"/>
        <v>0</v>
      </c>
      <c r="AF319" s="506"/>
      <c r="AG319" s="506"/>
      <c r="AH319" s="506">
        <f t="shared" si="931"/>
        <v>0</v>
      </c>
    </row>
    <row r="320" spans="1:34" s="394" customFormat="1" ht="27.75" hidden="1" customHeight="1" x14ac:dyDescent="0.2">
      <c r="A320" s="427"/>
      <c r="B320" s="410" t="s">
        <v>717</v>
      </c>
      <c r="C320" s="431"/>
      <c r="D320" s="431"/>
      <c r="E320" s="431"/>
      <c r="F320" s="411">
        <f t="shared" si="862"/>
        <v>0</v>
      </c>
      <c r="G320" s="431"/>
      <c r="H320" s="411"/>
      <c r="I320" s="411">
        <f t="shared" si="935"/>
        <v>0</v>
      </c>
      <c r="J320" s="431"/>
      <c r="K320" s="411"/>
      <c r="L320" s="282">
        <f t="shared" si="844"/>
        <v>0</v>
      </c>
      <c r="M320" s="431"/>
      <c r="N320" s="411"/>
      <c r="O320" s="282">
        <f t="shared" si="845"/>
        <v>0</v>
      </c>
      <c r="P320" s="431"/>
      <c r="Q320" s="411"/>
      <c r="R320" s="507">
        <f t="shared" si="902"/>
        <v>0</v>
      </c>
      <c r="S320" s="411"/>
      <c r="T320" s="411"/>
      <c r="U320" s="411"/>
      <c r="V320" s="411"/>
      <c r="W320" s="411"/>
      <c r="X320" s="411"/>
      <c r="Y320" s="411">
        <f t="shared" si="860"/>
        <v>0</v>
      </c>
      <c r="Z320" s="411"/>
      <c r="AA320" s="411"/>
      <c r="AB320" s="411">
        <f t="shared" si="861"/>
        <v>0</v>
      </c>
      <c r="AC320" s="411"/>
      <c r="AD320" s="411"/>
      <c r="AE320" s="411">
        <f t="shared" si="930"/>
        <v>0</v>
      </c>
      <c r="AF320" s="411"/>
      <c r="AG320" s="411"/>
      <c r="AH320" s="411">
        <f t="shared" si="931"/>
        <v>0</v>
      </c>
    </row>
    <row r="321" spans="1:34" s="389" customFormat="1" ht="41.25" hidden="1" customHeight="1" x14ac:dyDescent="0.2">
      <c r="A321" s="396"/>
      <c r="B321" s="423" t="s">
        <v>681</v>
      </c>
      <c r="C321" s="281"/>
      <c r="D321" s="281"/>
      <c r="E321" s="281"/>
      <c r="F321" s="281">
        <f t="shared" si="862"/>
        <v>0</v>
      </c>
      <c r="G321" s="281"/>
      <c r="H321" s="281"/>
      <c r="I321" s="281">
        <f t="shared" si="935"/>
        <v>0</v>
      </c>
      <c r="J321" s="281"/>
      <c r="K321" s="281"/>
      <c r="L321" s="282">
        <f t="shared" si="844"/>
        <v>0</v>
      </c>
      <c r="M321" s="281"/>
      <c r="N321" s="281"/>
      <c r="O321" s="282">
        <f t="shared" si="845"/>
        <v>0</v>
      </c>
      <c r="P321" s="506"/>
      <c r="Q321" s="506"/>
      <c r="R321" s="507">
        <f t="shared" si="902"/>
        <v>0</v>
      </c>
      <c r="S321" s="506"/>
      <c r="T321" s="506"/>
      <c r="U321" s="506"/>
      <c r="V321" s="506"/>
      <c r="W321" s="506"/>
      <c r="X321" s="506"/>
      <c r="Y321" s="506">
        <f t="shared" si="860"/>
        <v>0</v>
      </c>
      <c r="Z321" s="506"/>
      <c r="AA321" s="506"/>
      <c r="AB321" s="506">
        <f t="shared" si="861"/>
        <v>0</v>
      </c>
      <c r="AC321" s="506"/>
      <c r="AD321" s="506"/>
      <c r="AE321" s="506">
        <f t="shared" si="930"/>
        <v>0</v>
      </c>
      <c r="AF321" s="506"/>
      <c r="AG321" s="506"/>
      <c r="AH321" s="506">
        <f t="shared" si="931"/>
        <v>0</v>
      </c>
    </row>
    <row r="322" spans="1:34" s="394" customFormat="1" ht="25.5" hidden="1" customHeight="1" x14ac:dyDescent="0.2">
      <c r="A322" s="427"/>
      <c r="B322" s="410" t="s">
        <v>717</v>
      </c>
      <c r="C322" s="431"/>
      <c r="D322" s="431"/>
      <c r="E322" s="431"/>
      <c r="F322" s="411">
        <f t="shared" si="862"/>
        <v>0</v>
      </c>
      <c r="G322" s="431"/>
      <c r="H322" s="411"/>
      <c r="I322" s="411">
        <f t="shared" si="935"/>
        <v>0</v>
      </c>
      <c r="J322" s="431"/>
      <c r="K322" s="411"/>
      <c r="L322" s="282">
        <f t="shared" si="844"/>
        <v>0</v>
      </c>
      <c r="M322" s="431"/>
      <c r="N322" s="411"/>
      <c r="O322" s="282">
        <f t="shared" si="845"/>
        <v>0</v>
      </c>
      <c r="P322" s="431"/>
      <c r="Q322" s="411"/>
      <c r="R322" s="507">
        <f t="shared" si="902"/>
        <v>0</v>
      </c>
      <c r="S322" s="411"/>
      <c r="T322" s="411"/>
      <c r="U322" s="411"/>
      <c r="V322" s="411"/>
      <c r="W322" s="411"/>
      <c r="X322" s="411"/>
      <c r="Y322" s="411">
        <f t="shared" si="860"/>
        <v>0</v>
      </c>
      <c r="Z322" s="411"/>
      <c r="AA322" s="411"/>
      <c r="AB322" s="411">
        <f t="shared" si="861"/>
        <v>0</v>
      </c>
      <c r="AC322" s="411"/>
      <c r="AD322" s="411"/>
      <c r="AE322" s="411">
        <f t="shared" si="930"/>
        <v>0</v>
      </c>
      <c r="AF322" s="411"/>
      <c r="AG322" s="411"/>
      <c r="AH322" s="411">
        <f t="shared" si="931"/>
        <v>0</v>
      </c>
    </row>
    <row r="323" spans="1:34" s="389" customFormat="1" ht="64.5" hidden="1" customHeight="1" x14ac:dyDescent="0.2">
      <c r="A323" s="396"/>
      <c r="B323" s="423" t="s">
        <v>725</v>
      </c>
      <c r="C323" s="281"/>
      <c r="D323" s="281"/>
      <c r="E323" s="281"/>
      <c r="F323" s="281">
        <f t="shared" si="862"/>
        <v>0</v>
      </c>
      <c r="G323" s="281"/>
      <c r="H323" s="281"/>
      <c r="I323" s="281">
        <f t="shared" si="935"/>
        <v>0</v>
      </c>
      <c r="J323" s="281"/>
      <c r="K323" s="281"/>
      <c r="L323" s="282">
        <f t="shared" si="844"/>
        <v>0</v>
      </c>
      <c r="M323" s="281"/>
      <c r="N323" s="281"/>
      <c r="O323" s="282">
        <f t="shared" si="845"/>
        <v>0</v>
      </c>
      <c r="P323" s="506"/>
      <c r="Q323" s="506"/>
      <c r="R323" s="507">
        <f t="shared" si="902"/>
        <v>0</v>
      </c>
      <c r="S323" s="506"/>
      <c r="T323" s="506"/>
      <c r="U323" s="506"/>
      <c r="V323" s="506"/>
      <c r="W323" s="506"/>
      <c r="X323" s="506"/>
      <c r="Y323" s="506">
        <f t="shared" si="860"/>
        <v>0</v>
      </c>
      <c r="Z323" s="506"/>
      <c r="AA323" s="506"/>
      <c r="AB323" s="506">
        <f t="shared" si="861"/>
        <v>0</v>
      </c>
      <c r="AC323" s="506"/>
      <c r="AD323" s="506"/>
      <c r="AE323" s="506">
        <f t="shared" si="930"/>
        <v>0</v>
      </c>
      <c r="AF323" s="506"/>
      <c r="AG323" s="506"/>
      <c r="AH323" s="506">
        <f t="shared" si="931"/>
        <v>0</v>
      </c>
    </row>
    <row r="324" spans="1:34" s="394" customFormat="1" ht="30.75" hidden="1" customHeight="1" x14ac:dyDescent="0.2">
      <c r="A324" s="427"/>
      <c r="B324" s="410" t="s">
        <v>717</v>
      </c>
      <c r="C324" s="431"/>
      <c r="D324" s="431"/>
      <c r="E324" s="431"/>
      <c r="F324" s="411">
        <f t="shared" si="862"/>
        <v>0</v>
      </c>
      <c r="G324" s="431"/>
      <c r="H324" s="411"/>
      <c r="I324" s="411">
        <f t="shared" si="935"/>
        <v>0</v>
      </c>
      <c r="J324" s="431"/>
      <c r="K324" s="411"/>
      <c r="L324" s="282">
        <f t="shared" si="844"/>
        <v>0</v>
      </c>
      <c r="M324" s="431"/>
      <c r="N324" s="411"/>
      <c r="O324" s="282">
        <f t="shared" si="845"/>
        <v>0</v>
      </c>
      <c r="P324" s="431"/>
      <c r="Q324" s="411"/>
      <c r="R324" s="507">
        <f t="shared" si="902"/>
        <v>0</v>
      </c>
      <c r="S324" s="411"/>
      <c r="T324" s="411"/>
      <c r="U324" s="411"/>
      <c r="V324" s="411"/>
      <c r="W324" s="411"/>
      <c r="X324" s="411"/>
      <c r="Y324" s="411">
        <f t="shared" si="860"/>
        <v>0</v>
      </c>
      <c r="Z324" s="411"/>
      <c r="AA324" s="411"/>
      <c r="AB324" s="411">
        <f t="shared" si="861"/>
        <v>0</v>
      </c>
      <c r="AC324" s="411"/>
      <c r="AD324" s="411"/>
      <c r="AE324" s="411">
        <f t="shared" si="930"/>
        <v>0</v>
      </c>
      <c r="AF324" s="411"/>
      <c r="AG324" s="411"/>
      <c r="AH324" s="411">
        <f t="shared" si="931"/>
        <v>0</v>
      </c>
    </row>
    <row r="325" spans="1:34" s="393" customFormat="1" ht="61.5" hidden="1" customHeight="1" x14ac:dyDescent="0.2">
      <c r="A325" s="426" t="s">
        <v>750</v>
      </c>
      <c r="B325" s="397" t="s">
        <v>737</v>
      </c>
      <c r="C325" s="432"/>
      <c r="D325" s="432"/>
      <c r="E325" s="432"/>
      <c r="F325" s="282">
        <f t="shared" si="862"/>
        <v>0</v>
      </c>
      <c r="G325" s="432"/>
      <c r="H325" s="282"/>
      <c r="I325" s="282">
        <f t="shared" si="935"/>
        <v>0</v>
      </c>
      <c r="J325" s="432"/>
      <c r="K325" s="282"/>
      <c r="L325" s="282">
        <f t="shared" si="844"/>
        <v>0</v>
      </c>
      <c r="M325" s="432"/>
      <c r="N325" s="282"/>
      <c r="O325" s="282">
        <f t="shared" si="845"/>
        <v>0</v>
      </c>
      <c r="P325" s="432"/>
      <c r="Q325" s="507"/>
      <c r="R325" s="507">
        <f t="shared" si="902"/>
        <v>0</v>
      </c>
      <c r="S325" s="507"/>
      <c r="T325" s="507"/>
      <c r="U325" s="507"/>
      <c r="V325" s="507"/>
      <c r="W325" s="507"/>
      <c r="X325" s="507"/>
      <c r="Y325" s="507">
        <f t="shared" si="860"/>
        <v>0</v>
      </c>
      <c r="Z325" s="507"/>
      <c r="AA325" s="507"/>
      <c r="AB325" s="507">
        <f t="shared" si="861"/>
        <v>0</v>
      </c>
      <c r="AC325" s="507"/>
      <c r="AD325" s="507"/>
      <c r="AE325" s="507">
        <f t="shared" si="930"/>
        <v>0</v>
      </c>
      <c r="AF325" s="507"/>
      <c r="AG325" s="507"/>
      <c r="AH325" s="507">
        <f t="shared" si="931"/>
        <v>0</v>
      </c>
    </row>
    <row r="326" spans="1:34" s="390" customFormat="1" ht="44.25" hidden="1" customHeight="1" x14ac:dyDescent="0.2">
      <c r="A326" s="425"/>
      <c r="B326" s="435" t="s">
        <v>744</v>
      </c>
      <c r="C326" s="433"/>
      <c r="D326" s="433"/>
      <c r="E326" s="433"/>
      <c r="F326" s="401">
        <f t="shared" si="862"/>
        <v>0</v>
      </c>
      <c r="G326" s="433"/>
      <c r="H326" s="401"/>
      <c r="I326" s="401">
        <f t="shared" si="935"/>
        <v>0</v>
      </c>
      <c r="J326" s="433"/>
      <c r="K326" s="401"/>
      <c r="L326" s="282">
        <f t="shared" si="844"/>
        <v>0</v>
      </c>
      <c r="M326" s="433"/>
      <c r="N326" s="401"/>
      <c r="O326" s="282">
        <f t="shared" si="845"/>
        <v>0</v>
      </c>
      <c r="P326" s="433"/>
      <c r="Q326" s="401"/>
      <c r="R326" s="507">
        <f t="shared" si="902"/>
        <v>0</v>
      </c>
      <c r="S326" s="401"/>
      <c r="T326" s="401"/>
      <c r="U326" s="401"/>
      <c r="V326" s="401"/>
      <c r="W326" s="401"/>
      <c r="X326" s="401"/>
      <c r="Y326" s="401">
        <f t="shared" si="860"/>
        <v>0</v>
      </c>
      <c r="Z326" s="401"/>
      <c r="AA326" s="401"/>
      <c r="AB326" s="401">
        <f t="shared" si="861"/>
        <v>0</v>
      </c>
      <c r="AC326" s="401"/>
      <c r="AD326" s="401"/>
      <c r="AE326" s="401">
        <f t="shared" si="930"/>
        <v>0</v>
      </c>
      <c r="AF326" s="401"/>
      <c r="AG326" s="401"/>
      <c r="AH326" s="401">
        <f t="shared" si="931"/>
        <v>0</v>
      </c>
    </row>
    <row r="327" spans="1:34" s="390" customFormat="1" ht="22.5" hidden="1" customHeight="1" x14ac:dyDescent="0.2">
      <c r="A327" s="425"/>
      <c r="B327" s="409" t="s">
        <v>717</v>
      </c>
      <c r="C327" s="401"/>
      <c r="D327" s="401"/>
      <c r="E327" s="401"/>
      <c r="F327" s="401">
        <f t="shared" si="862"/>
        <v>0</v>
      </c>
      <c r="G327" s="401"/>
      <c r="H327" s="401"/>
      <c r="I327" s="401">
        <f t="shared" si="935"/>
        <v>0</v>
      </c>
      <c r="J327" s="401"/>
      <c r="K327" s="401"/>
      <c r="L327" s="282">
        <f t="shared" si="844"/>
        <v>0</v>
      </c>
      <c r="M327" s="401"/>
      <c r="N327" s="401"/>
      <c r="O327" s="282">
        <f t="shared" si="845"/>
        <v>0</v>
      </c>
      <c r="P327" s="401"/>
      <c r="Q327" s="401"/>
      <c r="R327" s="507">
        <f t="shared" si="902"/>
        <v>0</v>
      </c>
      <c r="S327" s="401"/>
      <c r="T327" s="401"/>
      <c r="U327" s="401"/>
      <c r="V327" s="401"/>
      <c r="W327" s="401"/>
      <c r="X327" s="401"/>
      <c r="Y327" s="401">
        <f t="shared" si="860"/>
        <v>0</v>
      </c>
      <c r="Z327" s="401"/>
      <c r="AA327" s="401"/>
      <c r="AB327" s="401">
        <f t="shared" si="861"/>
        <v>0</v>
      </c>
      <c r="AC327" s="401"/>
      <c r="AD327" s="401"/>
      <c r="AE327" s="401">
        <f t="shared" si="930"/>
        <v>0</v>
      </c>
      <c r="AF327" s="401"/>
      <c r="AG327" s="401"/>
      <c r="AH327" s="401">
        <f t="shared" si="931"/>
        <v>0</v>
      </c>
    </row>
    <row r="328" spans="1:34" s="393" customFormat="1" ht="22.5" hidden="1" customHeight="1" x14ac:dyDescent="0.2">
      <c r="A328" s="426"/>
      <c r="B328" s="405" t="s">
        <v>459</v>
      </c>
      <c r="C328" s="282"/>
      <c r="D328" s="282"/>
      <c r="E328" s="282"/>
      <c r="F328" s="282">
        <f t="shared" si="862"/>
        <v>0</v>
      </c>
      <c r="G328" s="282"/>
      <c r="H328" s="282"/>
      <c r="I328" s="282">
        <f t="shared" si="935"/>
        <v>0</v>
      </c>
      <c r="J328" s="282"/>
      <c r="K328" s="282"/>
      <c r="L328" s="282">
        <f t="shared" si="844"/>
        <v>0</v>
      </c>
      <c r="M328" s="282"/>
      <c r="N328" s="282"/>
      <c r="O328" s="282">
        <f t="shared" si="845"/>
        <v>0</v>
      </c>
      <c r="P328" s="507"/>
      <c r="Q328" s="507"/>
      <c r="R328" s="507">
        <f t="shared" si="902"/>
        <v>0</v>
      </c>
      <c r="S328" s="507"/>
      <c r="T328" s="507"/>
      <c r="U328" s="507"/>
      <c r="V328" s="507"/>
      <c r="W328" s="507"/>
      <c r="X328" s="507"/>
      <c r="Y328" s="507">
        <f t="shared" si="860"/>
        <v>0</v>
      </c>
      <c r="Z328" s="507"/>
      <c r="AA328" s="507"/>
      <c r="AB328" s="507">
        <f t="shared" si="861"/>
        <v>0</v>
      </c>
      <c r="AC328" s="507"/>
      <c r="AD328" s="507"/>
      <c r="AE328" s="507">
        <f t="shared" si="930"/>
        <v>0</v>
      </c>
      <c r="AF328" s="507"/>
      <c r="AG328" s="507"/>
      <c r="AH328" s="507">
        <f t="shared" si="931"/>
        <v>0</v>
      </c>
    </row>
    <row r="329" spans="1:34" s="389" customFormat="1" ht="80.25" hidden="1" customHeight="1" x14ac:dyDescent="0.2">
      <c r="A329" s="396"/>
      <c r="B329" s="423" t="s">
        <v>919</v>
      </c>
      <c r="C329" s="342"/>
      <c r="D329" s="342"/>
      <c r="E329" s="342"/>
      <c r="F329" s="281">
        <f t="shared" si="862"/>
        <v>0</v>
      </c>
      <c r="G329" s="342"/>
      <c r="H329" s="281"/>
      <c r="I329" s="281">
        <f t="shared" si="935"/>
        <v>0</v>
      </c>
      <c r="J329" s="342"/>
      <c r="K329" s="281"/>
      <c r="L329" s="282">
        <f t="shared" si="844"/>
        <v>0</v>
      </c>
      <c r="M329" s="342"/>
      <c r="N329" s="281"/>
      <c r="O329" s="282">
        <f t="shared" si="845"/>
        <v>0</v>
      </c>
      <c r="P329" s="342"/>
      <c r="Q329" s="506"/>
      <c r="R329" s="507">
        <f t="shared" si="902"/>
        <v>0</v>
      </c>
      <c r="S329" s="506"/>
      <c r="T329" s="506"/>
      <c r="U329" s="506"/>
      <c r="V329" s="506"/>
      <c r="W329" s="506"/>
      <c r="X329" s="506"/>
      <c r="Y329" s="506">
        <f t="shared" si="860"/>
        <v>0</v>
      </c>
      <c r="Z329" s="506"/>
      <c r="AA329" s="506"/>
      <c r="AB329" s="506">
        <f t="shared" si="861"/>
        <v>0</v>
      </c>
      <c r="AC329" s="506"/>
      <c r="AD329" s="506"/>
      <c r="AE329" s="506">
        <f t="shared" si="930"/>
        <v>0</v>
      </c>
      <c r="AF329" s="506"/>
      <c r="AG329" s="506"/>
      <c r="AH329" s="506">
        <f t="shared" si="931"/>
        <v>0</v>
      </c>
    </row>
    <row r="330" spans="1:34" s="394" customFormat="1" ht="33" hidden="1" customHeight="1" x14ac:dyDescent="0.2">
      <c r="A330" s="427"/>
      <c r="B330" s="410" t="s">
        <v>717</v>
      </c>
      <c r="C330" s="431"/>
      <c r="D330" s="431"/>
      <c r="E330" s="431"/>
      <c r="F330" s="411">
        <f t="shared" si="862"/>
        <v>0</v>
      </c>
      <c r="G330" s="431"/>
      <c r="H330" s="411"/>
      <c r="I330" s="411">
        <f t="shared" si="935"/>
        <v>0</v>
      </c>
      <c r="J330" s="431"/>
      <c r="K330" s="411"/>
      <c r="L330" s="282">
        <f t="shared" si="844"/>
        <v>0</v>
      </c>
      <c r="M330" s="431"/>
      <c r="N330" s="411"/>
      <c r="O330" s="282">
        <f t="shared" si="845"/>
        <v>0</v>
      </c>
      <c r="P330" s="431"/>
      <c r="Q330" s="411"/>
      <c r="R330" s="507">
        <f t="shared" si="902"/>
        <v>0</v>
      </c>
      <c r="S330" s="411"/>
      <c r="T330" s="411"/>
      <c r="U330" s="411"/>
      <c r="V330" s="411"/>
      <c r="W330" s="411"/>
      <c r="X330" s="411"/>
      <c r="Y330" s="411">
        <f t="shared" si="860"/>
        <v>0</v>
      </c>
      <c r="Z330" s="411"/>
      <c r="AA330" s="411"/>
      <c r="AB330" s="411">
        <f t="shared" si="861"/>
        <v>0</v>
      </c>
      <c r="AC330" s="411"/>
      <c r="AD330" s="411"/>
      <c r="AE330" s="411">
        <f t="shared" si="930"/>
        <v>0</v>
      </c>
      <c r="AF330" s="411"/>
      <c r="AG330" s="411"/>
      <c r="AH330" s="411">
        <f t="shared" si="931"/>
        <v>0</v>
      </c>
    </row>
    <row r="331" spans="1:34" s="390" customFormat="1" ht="42.75" customHeight="1" x14ac:dyDescent="0.2">
      <c r="A331" s="425" t="s">
        <v>714</v>
      </c>
      <c r="B331" s="406" t="s">
        <v>710</v>
      </c>
      <c r="C331" s="401">
        <f t="shared" ref="C331:S331" si="955">C332</f>
        <v>912500000</v>
      </c>
      <c r="D331" s="401">
        <f t="shared" si="955"/>
        <v>0</v>
      </c>
      <c r="E331" s="401">
        <f t="shared" si="955"/>
        <v>0</v>
      </c>
      <c r="F331" s="401">
        <f t="shared" si="862"/>
        <v>912500000</v>
      </c>
      <c r="G331" s="472">
        <f t="shared" si="955"/>
        <v>-264000000</v>
      </c>
      <c r="H331" s="401">
        <f t="shared" si="955"/>
        <v>0</v>
      </c>
      <c r="I331" s="401">
        <f t="shared" si="935"/>
        <v>648500000</v>
      </c>
      <c r="J331" s="401">
        <f t="shared" si="955"/>
        <v>0</v>
      </c>
      <c r="K331" s="401">
        <f t="shared" si="955"/>
        <v>0</v>
      </c>
      <c r="L331" s="401">
        <f t="shared" si="844"/>
        <v>648500000</v>
      </c>
      <c r="M331" s="401">
        <f t="shared" si="955"/>
        <v>0</v>
      </c>
      <c r="N331" s="401">
        <f t="shared" si="955"/>
        <v>0</v>
      </c>
      <c r="O331" s="401">
        <f t="shared" si="845"/>
        <v>648500000</v>
      </c>
      <c r="P331" s="401">
        <f t="shared" si="955"/>
        <v>0</v>
      </c>
      <c r="Q331" s="401">
        <f t="shared" si="955"/>
        <v>0</v>
      </c>
      <c r="R331" s="401">
        <f t="shared" si="902"/>
        <v>648500000</v>
      </c>
      <c r="S331" s="401">
        <f t="shared" si="955"/>
        <v>988100000</v>
      </c>
      <c r="T331" s="401">
        <f t="shared" ref="T331:AG331" si="956">T332</f>
        <v>0</v>
      </c>
      <c r="U331" s="401">
        <f t="shared" si="956"/>
        <v>0</v>
      </c>
      <c r="V331" s="401">
        <f t="shared" si="956"/>
        <v>988100000</v>
      </c>
      <c r="W331" s="401">
        <f t="shared" si="956"/>
        <v>0</v>
      </c>
      <c r="X331" s="401">
        <f t="shared" si="956"/>
        <v>0</v>
      </c>
      <c r="Y331" s="401">
        <f t="shared" si="860"/>
        <v>988100000</v>
      </c>
      <c r="Z331" s="401">
        <f t="shared" si="956"/>
        <v>0</v>
      </c>
      <c r="AA331" s="401">
        <f t="shared" si="956"/>
        <v>0</v>
      </c>
      <c r="AB331" s="401">
        <f t="shared" si="861"/>
        <v>988100000</v>
      </c>
      <c r="AC331" s="401">
        <f t="shared" si="956"/>
        <v>0</v>
      </c>
      <c r="AD331" s="401">
        <f t="shared" si="956"/>
        <v>0</v>
      </c>
      <c r="AE331" s="401">
        <f t="shared" si="930"/>
        <v>988100000</v>
      </c>
      <c r="AF331" s="401">
        <f t="shared" si="956"/>
        <v>0</v>
      </c>
      <c r="AG331" s="401">
        <f t="shared" si="956"/>
        <v>0</v>
      </c>
      <c r="AH331" s="401">
        <f t="shared" si="931"/>
        <v>988100000</v>
      </c>
    </row>
    <row r="332" spans="1:34" s="393" customFormat="1" ht="45.75" customHeight="1" x14ac:dyDescent="0.2">
      <c r="A332" s="426" t="s">
        <v>711</v>
      </c>
      <c r="B332" s="397" t="s">
        <v>857</v>
      </c>
      <c r="C332" s="439">
        <f t="shared" ref="C332:S332" si="957">C333+C356</f>
        <v>912500000</v>
      </c>
      <c r="D332" s="439">
        <f t="shared" ref="D332:E332" si="958">D333+D356</f>
        <v>0</v>
      </c>
      <c r="E332" s="439">
        <f t="shared" si="958"/>
        <v>0</v>
      </c>
      <c r="F332" s="282">
        <f t="shared" si="862"/>
        <v>912500000</v>
      </c>
      <c r="G332" s="482">
        <f t="shared" ref="G332:H332" si="959">G333+G356</f>
        <v>-264000000</v>
      </c>
      <c r="H332" s="439">
        <f t="shared" si="959"/>
        <v>0</v>
      </c>
      <c r="I332" s="282">
        <f t="shared" si="935"/>
        <v>648500000</v>
      </c>
      <c r="J332" s="439">
        <f t="shared" ref="J332:K332" si="960">J333+J356</f>
        <v>0</v>
      </c>
      <c r="K332" s="439">
        <f t="shared" si="960"/>
        <v>0</v>
      </c>
      <c r="L332" s="282">
        <f t="shared" si="844"/>
        <v>648500000</v>
      </c>
      <c r="M332" s="439">
        <f t="shared" ref="M332:N332" si="961">M333+M356</f>
        <v>0</v>
      </c>
      <c r="N332" s="439">
        <f t="shared" si="961"/>
        <v>0</v>
      </c>
      <c r="O332" s="282">
        <f t="shared" si="845"/>
        <v>648500000</v>
      </c>
      <c r="P332" s="439">
        <f t="shared" ref="P332:Q332" si="962">P333+P356</f>
        <v>0</v>
      </c>
      <c r="Q332" s="439">
        <f t="shared" si="962"/>
        <v>0</v>
      </c>
      <c r="R332" s="507">
        <f t="shared" si="902"/>
        <v>648500000</v>
      </c>
      <c r="S332" s="439">
        <f t="shared" si="957"/>
        <v>988100000</v>
      </c>
      <c r="T332" s="439">
        <f t="shared" ref="T332:V332" si="963">T333+T356</f>
        <v>0</v>
      </c>
      <c r="U332" s="439">
        <f t="shared" si="963"/>
        <v>0</v>
      </c>
      <c r="V332" s="439">
        <f t="shared" si="963"/>
        <v>988100000</v>
      </c>
      <c r="W332" s="439">
        <f t="shared" ref="W332:X332" si="964">W333+W356</f>
        <v>0</v>
      </c>
      <c r="X332" s="439">
        <f t="shared" si="964"/>
        <v>0</v>
      </c>
      <c r="Y332" s="507">
        <f t="shared" si="860"/>
        <v>988100000</v>
      </c>
      <c r="Z332" s="439">
        <f t="shared" ref="Z332:AA332" si="965">Z333+Z356</f>
        <v>0</v>
      </c>
      <c r="AA332" s="439">
        <f t="shared" si="965"/>
        <v>0</v>
      </c>
      <c r="AB332" s="507">
        <f t="shared" si="861"/>
        <v>988100000</v>
      </c>
      <c r="AC332" s="439">
        <f t="shared" ref="AC332:AD332" si="966">AC333+AC356</f>
        <v>0</v>
      </c>
      <c r="AD332" s="439">
        <f t="shared" si="966"/>
        <v>0</v>
      </c>
      <c r="AE332" s="507">
        <f t="shared" si="930"/>
        <v>988100000</v>
      </c>
      <c r="AF332" s="439">
        <f t="shared" ref="AF332:AG332" si="967">AF333+AF356</f>
        <v>0</v>
      </c>
      <c r="AG332" s="439">
        <f t="shared" si="967"/>
        <v>0</v>
      </c>
      <c r="AH332" s="507">
        <f t="shared" si="931"/>
        <v>988100000</v>
      </c>
    </row>
    <row r="333" spans="1:34" s="393" customFormat="1" ht="28.5" customHeight="1" x14ac:dyDescent="0.2">
      <c r="A333" s="426"/>
      <c r="B333" s="397" t="s">
        <v>752</v>
      </c>
      <c r="C333" s="443">
        <f t="shared" ref="C333:S333" si="968">C334</f>
        <v>622500000</v>
      </c>
      <c r="D333" s="443">
        <f t="shared" si="968"/>
        <v>0</v>
      </c>
      <c r="E333" s="443">
        <f t="shared" si="968"/>
        <v>0</v>
      </c>
      <c r="F333" s="282">
        <f t="shared" si="862"/>
        <v>622500000</v>
      </c>
      <c r="G333" s="443">
        <f t="shared" si="968"/>
        <v>0</v>
      </c>
      <c r="H333" s="443">
        <f t="shared" si="968"/>
        <v>0</v>
      </c>
      <c r="I333" s="282">
        <f t="shared" si="935"/>
        <v>622500000</v>
      </c>
      <c r="J333" s="443">
        <f t="shared" si="968"/>
        <v>0</v>
      </c>
      <c r="K333" s="443">
        <f t="shared" si="968"/>
        <v>0</v>
      </c>
      <c r="L333" s="282">
        <f t="shared" si="844"/>
        <v>622500000</v>
      </c>
      <c r="M333" s="443">
        <f t="shared" si="968"/>
        <v>0</v>
      </c>
      <c r="N333" s="443">
        <f t="shared" si="968"/>
        <v>0</v>
      </c>
      <c r="O333" s="282">
        <f t="shared" si="845"/>
        <v>622500000</v>
      </c>
      <c r="P333" s="443">
        <f t="shared" si="968"/>
        <v>0</v>
      </c>
      <c r="Q333" s="443">
        <f t="shared" si="968"/>
        <v>0</v>
      </c>
      <c r="R333" s="507">
        <f t="shared" si="902"/>
        <v>622500000</v>
      </c>
      <c r="S333" s="443">
        <f t="shared" si="968"/>
        <v>698100000</v>
      </c>
      <c r="T333" s="443">
        <f t="shared" ref="T333:AG333" si="969">T334</f>
        <v>0</v>
      </c>
      <c r="U333" s="443">
        <f t="shared" si="969"/>
        <v>0</v>
      </c>
      <c r="V333" s="443">
        <f t="shared" si="969"/>
        <v>698100000</v>
      </c>
      <c r="W333" s="443">
        <f t="shared" si="969"/>
        <v>0</v>
      </c>
      <c r="X333" s="443">
        <f t="shared" si="969"/>
        <v>0</v>
      </c>
      <c r="Y333" s="507">
        <f t="shared" si="860"/>
        <v>698100000</v>
      </c>
      <c r="Z333" s="443">
        <f t="shared" si="969"/>
        <v>0</v>
      </c>
      <c r="AA333" s="443">
        <f t="shared" si="969"/>
        <v>0</v>
      </c>
      <c r="AB333" s="507">
        <f t="shared" si="861"/>
        <v>698100000</v>
      </c>
      <c r="AC333" s="443">
        <f t="shared" si="969"/>
        <v>0</v>
      </c>
      <c r="AD333" s="443">
        <f t="shared" si="969"/>
        <v>0</v>
      </c>
      <c r="AE333" s="507">
        <f t="shared" si="930"/>
        <v>698100000</v>
      </c>
      <c r="AF333" s="443">
        <f t="shared" si="969"/>
        <v>0</v>
      </c>
      <c r="AG333" s="443">
        <f t="shared" si="969"/>
        <v>0</v>
      </c>
      <c r="AH333" s="507">
        <f t="shared" si="931"/>
        <v>698100000</v>
      </c>
    </row>
    <row r="334" spans="1:34" s="389" customFormat="1" ht="27.75" customHeight="1" x14ac:dyDescent="0.2">
      <c r="A334" s="396"/>
      <c r="B334" s="398" t="s">
        <v>712</v>
      </c>
      <c r="C334" s="495">
        <f>C336+C337+C338+C339+C340+C341+C342+C343+C344+C345+C346+C347+C348+C349+C350+C351+C352+C353+C354+C355</f>
        <v>622500000</v>
      </c>
      <c r="D334" s="495">
        <f t="shared" ref="D334:E334" si="970">D336+D337+D338+D339+D340+D341+D342+D343+D344+D345+D346+D347+D348+D349+D350+D351+D352+D353+D354+D355</f>
        <v>0</v>
      </c>
      <c r="E334" s="495">
        <f t="shared" si="970"/>
        <v>0</v>
      </c>
      <c r="F334" s="281">
        <f t="shared" si="862"/>
        <v>622500000</v>
      </c>
      <c r="G334" s="495">
        <f t="shared" ref="G334:H334" si="971">G336+G337+G338+G339+G340+G341+G342+G343+G344+G345+G346+G347+G348+G349+G350+G351+G352+G353+G354+G355</f>
        <v>0</v>
      </c>
      <c r="H334" s="495">
        <f t="shared" si="971"/>
        <v>0</v>
      </c>
      <c r="I334" s="281">
        <f t="shared" si="935"/>
        <v>622500000</v>
      </c>
      <c r="J334" s="495">
        <f t="shared" ref="J334:K334" si="972">J336+J337+J338+J339+J340+J341+J342+J343+J344+J345+J346+J347+J348+J349+J350+J351+J352+J353+J354+J355</f>
        <v>0</v>
      </c>
      <c r="K334" s="495">
        <f t="shared" si="972"/>
        <v>0</v>
      </c>
      <c r="L334" s="281">
        <f t="shared" si="844"/>
        <v>622500000</v>
      </c>
      <c r="M334" s="495">
        <f t="shared" ref="M334:N334" si="973">M336+M337+M338+M339+M340+M341+M342+M343+M344+M345+M346+M347+M348+M349+M350+M351+M352+M353+M354+M355</f>
        <v>0</v>
      </c>
      <c r="N334" s="495">
        <f t="shared" si="973"/>
        <v>0</v>
      </c>
      <c r="O334" s="281">
        <f t="shared" si="845"/>
        <v>622500000</v>
      </c>
      <c r="P334" s="495">
        <f t="shared" ref="P334:Q334" si="974">P336+P337+P338+P339+P340+P341+P342+P343+P344+P345+P346+P347+P348+P349+P350+P351+P352+P353+P354+P355</f>
        <v>0</v>
      </c>
      <c r="Q334" s="495">
        <f t="shared" si="974"/>
        <v>0</v>
      </c>
      <c r="R334" s="506">
        <f t="shared" si="902"/>
        <v>622500000</v>
      </c>
      <c r="S334" s="495">
        <f>S336+S337+S338+S339+S340+S341+S342+S343+S344+S345+S346+S347+S348+S349+S350+S351+S352+S353+S354+S355</f>
        <v>698100000</v>
      </c>
      <c r="T334" s="495">
        <f t="shared" ref="T334:U334" si="975">T336+T337+T338+T339+T340+T341+T342+T343+T344+T345+T346+T347+T348+T349+T350+T351+T352+T353+T354+T355</f>
        <v>0</v>
      </c>
      <c r="U334" s="495">
        <f t="shared" si="975"/>
        <v>0</v>
      </c>
      <c r="V334" s="495">
        <v>698100000</v>
      </c>
      <c r="W334" s="495">
        <f t="shared" ref="W334:X334" si="976">W336+W337+W338+W339+W340+W341+W342+W343+W344+W345+W346+W347+W348+W349+W350+W351+W352+W353+W354+W355</f>
        <v>0</v>
      </c>
      <c r="X334" s="495">
        <f t="shared" si="976"/>
        <v>0</v>
      </c>
      <c r="Y334" s="506">
        <f t="shared" si="860"/>
        <v>698100000</v>
      </c>
      <c r="Z334" s="495">
        <f t="shared" ref="Z334:AA334" si="977">Z336+Z337+Z338+Z339+Z340+Z341+Z342+Z343+Z344+Z345+Z346+Z347+Z348+Z349+Z350+Z351+Z352+Z353+Z354+Z355</f>
        <v>0</v>
      </c>
      <c r="AA334" s="495">
        <f t="shared" si="977"/>
        <v>0</v>
      </c>
      <c r="AB334" s="506">
        <f t="shared" si="861"/>
        <v>698100000</v>
      </c>
      <c r="AC334" s="495">
        <f t="shared" ref="AC334:AD334" si="978">AC336+AC337+AC338+AC339+AC340+AC341+AC342+AC343+AC344+AC345+AC346+AC347+AC348+AC349+AC350+AC351+AC352+AC353+AC354+AC355</f>
        <v>0</v>
      </c>
      <c r="AD334" s="495">
        <f t="shared" si="978"/>
        <v>0</v>
      </c>
      <c r="AE334" s="506">
        <f t="shared" si="930"/>
        <v>698100000</v>
      </c>
      <c r="AF334" s="495">
        <f t="shared" ref="AF334:AG334" si="979">AF336+AF337+AF338+AF339+AF340+AF341+AF342+AF343+AF344+AF345+AF346+AF347+AF348+AF349+AF350+AF351+AF352+AF353+AF354+AF355</f>
        <v>0</v>
      </c>
      <c r="AG334" s="495">
        <f t="shared" si="979"/>
        <v>0</v>
      </c>
      <c r="AH334" s="506">
        <f t="shared" si="931"/>
        <v>698100000</v>
      </c>
    </row>
    <row r="335" spans="1:34" s="394" customFormat="1" ht="27.75" customHeight="1" x14ac:dyDescent="0.2">
      <c r="A335" s="427"/>
      <c r="B335" s="421" t="s">
        <v>717</v>
      </c>
      <c r="C335" s="444">
        <f t="shared" ref="C335:S335" si="980">C334</f>
        <v>622500000</v>
      </c>
      <c r="D335" s="444">
        <f t="shared" ref="D335:E335" si="981">D334</f>
        <v>0</v>
      </c>
      <c r="E335" s="444">
        <f t="shared" si="981"/>
        <v>0</v>
      </c>
      <c r="F335" s="411">
        <f t="shared" si="862"/>
        <v>622500000</v>
      </c>
      <c r="G335" s="444">
        <f t="shared" ref="G335:H335" si="982">G334</f>
        <v>0</v>
      </c>
      <c r="H335" s="444">
        <f t="shared" si="982"/>
        <v>0</v>
      </c>
      <c r="I335" s="411">
        <f t="shared" si="935"/>
        <v>622500000</v>
      </c>
      <c r="J335" s="444">
        <f t="shared" ref="J335:K335" si="983">J334</f>
        <v>0</v>
      </c>
      <c r="K335" s="444">
        <f t="shared" si="983"/>
        <v>0</v>
      </c>
      <c r="L335" s="411">
        <f t="shared" ref="L335:L387" si="984">I335+J335+K335</f>
        <v>622500000</v>
      </c>
      <c r="M335" s="444">
        <f t="shared" ref="M335:N335" si="985">M334</f>
        <v>0</v>
      </c>
      <c r="N335" s="444">
        <f t="shared" si="985"/>
        <v>0</v>
      </c>
      <c r="O335" s="411">
        <f t="shared" ref="O335:O387" si="986">L335+M335+N335</f>
        <v>622500000</v>
      </c>
      <c r="P335" s="444">
        <f t="shared" ref="P335:Q335" si="987">P334</f>
        <v>0</v>
      </c>
      <c r="Q335" s="444">
        <f t="shared" si="987"/>
        <v>0</v>
      </c>
      <c r="R335" s="411">
        <f t="shared" si="902"/>
        <v>622500000</v>
      </c>
      <c r="S335" s="444">
        <f t="shared" si="980"/>
        <v>698100000</v>
      </c>
      <c r="T335" s="444">
        <f t="shared" ref="T335:V335" si="988">T334</f>
        <v>0</v>
      </c>
      <c r="U335" s="444">
        <f t="shared" si="988"/>
        <v>0</v>
      </c>
      <c r="V335" s="444">
        <f t="shared" si="988"/>
        <v>698100000</v>
      </c>
      <c r="W335" s="444">
        <f t="shared" ref="W335:X335" si="989">W334</f>
        <v>0</v>
      </c>
      <c r="X335" s="444">
        <f t="shared" si="989"/>
        <v>0</v>
      </c>
      <c r="Y335" s="411">
        <f t="shared" si="860"/>
        <v>698100000</v>
      </c>
      <c r="Z335" s="444">
        <f t="shared" ref="Z335:AA335" si="990">Z334</f>
        <v>0</v>
      </c>
      <c r="AA335" s="444">
        <f t="shared" si="990"/>
        <v>0</v>
      </c>
      <c r="AB335" s="411">
        <f t="shared" si="861"/>
        <v>698100000</v>
      </c>
      <c r="AC335" s="444">
        <f t="shared" ref="AC335:AD335" si="991">AC334</f>
        <v>0</v>
      </c>
      <c r="AD335" s="444">
        <f t="shared" si="991"/>
        <v>0</v>
      </c>
      <c r="AE335" s="411">
        <f t="shared" si="930"/>
        <v>698100000</v>
      </c>
      <c r="AF335" s="444">
        <f t="shared" ref="AF335:AG335" si="992">AF334</f>
        <v>0</v>
      </c>
      <c r="AG335" s="444">
        <f t="shared" si="992"/>
        <v>0</v>
      </c>
      <c r="AH335" s="411">
        <f t="shared" si="931"/>
        <v>698100000</v>
      </c>
    </row>
    <row r="336" spans="1:34" s="389" customFormat="1" ht="43.5" hidden="1" customHeight="1" x14ac:dyDescent="0.2">
      <c r="A336" s="396"/>
      <c r="B336" s="398" t="s">
        <v>726</v>
      </c>
      <c r="C336" s="281">
        <v>0</v>
      </c>
      <c r="D336" s="281"/>
      <c r="E336" s="281"/>
      <c r="F336" s="281">
        <f t="shared" si="862"/>
        <v>0</v>
      </c>
      <c r="G336" s="281"/>
      <c r="H336" s="281"/>
      <c r="I336" s="281">
        <f t="shared" si="935"/>
        <v>0</v>
      </c>
      <c r="J336" s="281"/>
      <c r="K336" s="281"/>
      <c r="L336" s="282">
        <f t="shared" si="984"/>
        <v>0</v>
      </c>
      <c r="M336" s="281"/>
      <c r="N336" s="281"/>
      <c r="O336" s="282">
        <f t="shared" si="986"/>
        <v>0</v>
      </c>
      <c r="P336" s="506"/>
      <c r="Q336" s="506"/>
      <c r="R336" s="507">
        <f t="shared" si="902"/>
        <v>0</v>
      </c>
      <c r="S336" s="506">
        <v>0</v>
      </c>
      <c r="T336" s="506"/>
      <c r="U336" s="506"/>
      <c r="V336" s="506">
        <v>0</v>
      </c>
      <c r="W336" s="506"/>
      <c r="X336" s="506"/>
      <c r="Y336" s="506">
        <f t="shared" si="860"/>
        <v>0</v>
      </c>
      <c r="Z336" s="506"/>
      <c r="AA336" s="506"/>
      <c r="AB336" s="506">
        <f t="shared" si="861"/>
        <v>0</v>
      </c>
      <c r="AC336" s="506"/>
      <c r="AD336" s="506"/>
      <c r="AE336" s="506">
        <f t="shared" si="930"/>
        <v>0</v>
      </c>
      <c r="AF336" s="506"/>
      <c r="AG336" s="506"/>
      <c r="AH336" s="506">
        <f t="shared" si="931"/>
        <v>0</v>
      </c>
    </row>
    <row r="337" spans="1:34" s="389" customFormat="1" ht="40.5" hidden="1" customHeight="1" x14ac:dyDescent="0.2">
      <c r="A337" s="396"/>
      <c r="B337" s="398" t="s">
        <v>727</v>
      </c>
      <c r="C337" s="281">
        <v>117000000</v>
      </c>
      <c r="D337" s="281"/>
      <c r="E337" s="281"/>
      <c r="F337" s="281"/>
      <c r="G337" s="281"/>
      <c r="H337" s="281"/>
      <c r="I337" s="281"/>
      <c r="J337" s="281"/>
      <c r="K337" s="281"/>
      <c r="L337" s="282">
        <f t="shared" si="984"/>
        <v>0</v>
      </c>
      <c r="M337" s="281"/>
      <c r="N337" s="281"/>
      <c r="O337" s="282">
        <f t="shared" si="986"/>
        <v>0</v>
      </c>
      <c r="P337" s="506"/>
      <c r="Q337" s="506"/>
      <c r="R337" s="507">
        <f t="shared" si="902"/>
        <v>0</v>
      </c>
      <c r="S337" s="506">
        <v>0</v>
      </c>
      <c r="T337" s="506"/>
      <c r="U337" s="506"/>
      <c r="V337" s="506">
        <v>0</v>
      </c>
      <c r="W337" s="506"/>
      <c r="X337" s="506"/>
      <c r="Y337" s="506">
        <f t="shared" si="860"/>
        <v>0</v>
      </c>
      <c r="Z337" s="506"/>
      <c r="AA337" s="506"/>
      <c r="AB337" s="506">
        <f t="shared" si="861"/>
        <v>0</v>
      </c>
      <c r="AC337" s="506"/>
      <c r="AD337" s="506"/>
      <c r="AE337" s="506">
        <f t="shared" si="930"/>
        <v>0</v>
      </c>
      <c r="AF337" s="506"/>
      <c r="AG337" s="506"/>
      <c r="AH337" s="506">
        <f t="shared" si="931"/>
        <v>0</v>
      </c>
    </row>
    <row r="338" spans="1:34" s="389" customFormat="1" ht="57.75" hidden="1" customHeight="1" x14ac:dyDescent="0.2">
      <c r="A338" s="396"/>
      <c r="B338" s="398" t="s">
        <v>728</v>
      </c>
      <c r="C338" s="281">
        <v>0</v>
      </c>
      <c r="D338" s="281"/>
      <c r="E338" s="281"/>
      <c r="F338" s="281"/>
      <c r="G338" s="281"/>
      <c r="H338" s="281"/>
      <c r="I338" s="281"/>
      <c r="J338" s="281"/>
      <c r="K338" s="281"/>
      <c r="L338" s="282">
        <f t="shared" si="984"/>
        <v>0</v>
      </c>
      <c r="M338" s="281"/>
      <c r="N338" s="281"/>
      <c r="O338" s="282">
        <f t="shared" si="986"/>
        <v>0</v>
      </c>
      <c r="P338" s="506"/>
      <c r="Q338" s="506"/>
      <c r="R338" s="507">
        <f t="shared" si="902"/>
        <v>0</v>
      </c>
      <c r="S338" s="506">
        <v>0</v>
      </c>
      <c r="T338" s="506"/>
      <c r="U338" s="506"/>
      <c r="V338" s="506">
        <v>0</v>
      </c>
      <c r="W338" s="506"/>
      <c r="X338" s="506"/>
      <c r="Y338" s="506">
        <f t="shared" si="860"/>
        <v>0</v>
      </c>
      <c r="Z338" s="506"/>
      <c r="AA338" s="506"/>
      <c r="AB338" s="506">
        <f t="shared" si="861"/>
        <v>0</v>
      </c>
      <c r="AC338" s="506"/>
      <c r="AD338" s="506"/>
      <c r="AE338" s="506">
        <f t="shared" si="930"/>
        <v>0</v>
      </c>
      <c r="AF338" s="506"/>
      <c r="AG338" s="506"/>
      <c r="AH338" s="506">
        <f t="shared" si="931"/>
        <v>0</v>
      </c>
    </row>
    <row r="339" spans="1:34" s="389" customFormat="1" ht="39.75" hidden="1" customHeight="1" x14ac:dyDescent="0.2">
      <c r="A339" s="396"/>
      <c r="B339" s="398" t="s">
        <v>729</v>
      </c>
      <c r="C339" s="281">
        <v>0</v>
      </c>
      <c r="D339" s="281"/>
      <c r="E339" s="281"/>
      <c r="F339" s="281"/>
      <c r="G339" s="281"/>
      <c r="H339" s="281"/>
      <c r="I339" s="281"/>
      <c r="J339" s="281"/>
      <c r="K339" s="281"/>
      <c r="L339" s="282">
        <f t="shared" si="984"/>
        <v>0</v>
      </c>
      <c r="M339" s="281"/>
      <c r="N339" s="281"/>
      <c r="O339" s="282">
        <f t="shared" si="986"/>
        <v>0</v>
      </c>
      <c r="P339" s="506"/>
      <c r="Q339" s="506"/>
      <c r="R339" s="507">
        <f t="shared" si="902"/>
        <v>0</v>
      </c>
      <c r="S339" s="506">
        <v>65000000</v>
      </c>
      <c r="T339" s="506"/>
      <c r="U339" s="506"/>
      <c r="V339" s="506"/>
      <c r="W339" s="506"/>
      <c r="X339" s="506"/>
      <c r="Y339" s="506">
        <f t="shared" ref="Y339:Y387" si="993">V339+W339</f>
        <v>0</v>
      </c>
      <c r="Z339" s="506"/>
      <c r="AA339" s="506"/>
      <c r="AB339" s="506">
        <f t="shared" ref="AB339:AB387" si="994">Y339+Z339</f>
        <v>0</v>
      </c>
      <c r="AC339" s="506"/>
      <c r="AD339" s="506"/>
      <c r="AE339" s="506">
        <f t="shared" si="930"/>
        <v>0</v>
      </c>
      <c r="AF339" s="506"/>
      <c r="AG339" s="506"/>
      <c r="AH339" s="506">
        <f t="shared" si="931"/>
        <v>0</v>
      </c>
    </row>
    <row r="340" spans="1:34" s="389" customFormat="1" ht="40.5" hidden="1" customHeight="1" x14ac:dyDescent="0.2">
      <c r="A340" s="396"/>
      <c r="B340" s="398" t="s">
        <v>842</v>
      </c>
      <c r="C340" s="281">
        <v>150000000</v>
      </c>
      <c r="D340" s="281"/>
      <c r="E340" s="281"/>
      <c r="F340" s="281"/>
      <c r="G340" s="281"/>
      <c r="H340" s="281"/>
      <c r="I340" s="281"/>
      <c r="J340" s="281"/>
      <c r="K340" s="281"/>
      <c r="L340" s="282">
        <f t="shared" si="984"/>
        <v>0</v>
      </c>
      <c r="M340" s="281"/>
      <c r="N340" s="281"/>
      <c r="O340" s="282">
        <f t="shared" si="986"/>
        <v>0</v>
      </c>
      <c r="P340" s="506"/>
      <c r="Q340" s="506"/>
      <c r="R340" s="507">
        <f t="shared" si="902"/>
        <v>0</v>
      </c>
      <c r="S340" s="506">
        <v>0</v>
      </c>
      <c r="T340" s="506"/>
      <c r="U340" s="506"/>
      <c r="V340" s="506"/>
      <c r="W340" s="506"/>
      <c r="X340" s="506"/>
      <c r="Y340" s="506">
        <f t="shared" si="993"/>
        <v>0</v>
      </c>
      <c r="Z340" s="506"/>
      <c r="AA340" s="506"/>
      <c r="AB340" s="506">
        <f t="shared" si="994"/>
        <v>0</v>
      </c>
      <c r="AC340" s="506"/>
      <c r="AD340" s="506"/>
      <c r="AE340" s="506">
        <f t="shared" si="930"/>
        <v>0</v>
      </c>
      <c r="AF340" s="506"/>
      <c r="AG340" s="506"/>
      <c r="AH340" s="506">
        <f t="shared" si="931"/>
        <v>0</v>
      </c>
    </row>
    <row r="341" spans="1:34" s="389" customFormat="1" ht="39" hidden="1" customHeight="1" x14ac:dyDescent="0.2">
      <c r="A341" s="396"/>
      <c r="B341" s="398" t="s">
        <v>840</v>
      </c>
      <c r="C341" s="281">
        <v>121500000</v>
      </c>
      <c r="D341" s="281"/>
      <c r="E341" s="281"/>
      <c r="F341" s="281"/>
      <c r="G341" s="281"/>
      <c r="H341" s="281"/>
      <c r="I341" s="281"/>
      <c r="J341" s="281"/>
      <c r="K341" s="281"/>
      <c r="L341" s="282">
        <f t="shared" si="984"/>
        <v>0</v>
      </c>
      <c r="M341" s="281"/>
      <c r="N341" s="281"/>
      <c r="O341" s="282">
        <f t="shared" si="986"/>
        <v>0</v>
      </c>
      <c r="P341" s="506"/>
      <c r="Q341" s="506"/>
      <c r="R341" s="507">
        <f t="shared" si="902"/>
        <v>0</v>
      </c>
      <c r="S341" s="506">
        <v>0</v>
      </c>
      <c r="T341" s="506"/>
      <c r="U341" s="506"/>
      <c r="V341" s="506"/>
      <c r="W341" s="506"/>
      <c r="X341" s="506"/>
      <c r="Y341" s="506">
        <f t="shared" si="993"/>
        <v>0</v>
      </c>
      <c r="Z341" s="506"/>
      <c r="AA341" s="506"/>
      <c r="AB341" s="506">
        <f t="shared" si="994"/>
        <v>0</v>
      </c>
      <c r="AC341" s="506"/>
      <c r="AD341" s="506"/>
      <c r="AE341" s="506">
        <f t="shared" si="930"/>
        <v>0</v>
      </c>
      <c r="AF341" s="506"/>
      <c r="AG341" s="506"/>
      <c r="AH341" s="506">
        <f t="shared" si="931"/>
        <v>0</v>
      </c>
    </row>
    <row r="342" spans="1:34" s="389" customFormat="1" ht="42" hidden="1" customHeight="1" x14ac:dyDescent="0.2">
      <c r="A342" s="396"/>
      <c r="B342" s="398" t="s">
        <v>731</v>
      </c>
      <c r="C342" s="281">
        <v>0</v>
      </c>
      <c r="D342" s="281"/>
      <c r="E342" s="281"/>
      <c r="F342" s="281"/>
      <c r="G342" s="281"/>
      <c r="H342" s="281"/>
      <c r="I342" s="281"/>
      <c r="J342" s="281"/>
      <c r="K342" s="281"/>
      <c r="L342" s="282">
        <f t="shared" si="984"/>
        <v>0</v>
      </c>
      <c r="M342" s="281"/>
      <c r="N342" s="281"/>
      <c r="O342" s="282">
        <f t="shared" si="986"/>
        <v>0</v>
      </c>
      <c r="P342" s="506"/>
      <c r="Q342" s="506"/>
      <c r="R342" s="507">
        <f t="shared" si="902"/>
        <v>0</v>
      </c>
      <c r="S342" s="506">
        <v>0</v>
      </c>
      <c r="T342" s="506"/>
      <c r="U342" s="506"/>
      <c r="V342" s="506"/>
      <c r="W342" s="506"/>
      <c r="X342" s="506"/>
      <c r="Y342" s="506">
        <f t="shared" si="993"/>
        <v>0</v>
      </c>
      <c r="Z342" s="506"/>
      <c r="AA342" s="506"/>
      <c r="AB342" s="506">
        <f t="shared" si="994"/>
        <v>0</v>
      </c>
      <c r="AC342" s="506"/>
      <c r="AD342" s="506"/>
      <c r="AE342" s="506">
        <f t="shared" si="930"/>
        <v>0</v>
      </c>
      <c r="AF342" s="506"/>
      <c r="AG342" s="506"/>
      <c r="AH342" s="506">
        <f t="shared" si="931"/>
        <v>0</v>
      </c>
    </row>
    <row r="343" spans="1:34" s="389" customFormat="1" ht="57" hidden="1" customHeight="1" x14ac:dyDescent="0.2">
      <c r="A343" s="396"/>
      <c r="B343" s="398" t="s">
        <v>770</v>
      </c>
      <c r="C343" s="281">
        <v>24000000</v>
      </c>
      <c r="D343" s="281"/>
      <c r="E343" s="281"/>
      <c r="F343" s="281"/>
      <c r="G343" s="281"/>
      <c r="H343" s="281"/>
      <c r="I343" s="281"/>
      <c r="J343" s="281"/>
      <c r="K343" s="281"/>
      <c r="L343" s="282">
        <f t="shared" si="984"/>
        <v>0</v>
      </c>
      <c r="M343" s="281"/>
      <c r="N343" s="281"/>
      <c r="O343" s="282">
        <f t="shared" si="986"/>
        <v>0</v>
      </c>
      <c r="P343" s="506"/>
      <c r="Q343" s="506"/>
      <c r="R343" s="507">
        <f t="shared" si="902"/>
        <v>0</v>
      </c>
      <c r="S343" s="506">
        <v>115000000</v>
      </c>
      <c r="T343" s="506"/>
      <c r="U343" s="506"/>
      <c r="V343" s="506"/>
      <c r="W343" s="506"/>
      <c r="X343" s="506"/>
      <c r="Y343" s="506">
        <f t="shared" si="993"/>
        <v>0</v>
      </c>
      <c r="Z343" s="506"/>
      <c r="AA343" s="506"/>
      <c r="AB343" s="506">
        <f t="shared" si="994"/>
        <v>0</v>
      </c>
      <c r="AC343" s="506"/>
      <c r="AD343" s="506"/>
      <c r="AE343" s="506">
        <f t="shared" si="930"/>
        <v>0</v>
      </c>
      <c r="AF343" s="506"/>
      <c r="AG343" s="506"/>
      <c r="AH343" s="506">
        <f t="shared" si="931"/>
        <v>0</v>
      </c>
    </row>
    <row r="344" spans="1:34" s="389" customFormat="1" ht="39" hidden="1" customHeight="1" x14ac:dyDescent="0.2">
      <c r="A344" s="396"/>
      <c r="B344" s="398" t="s">
        <v>843</v>
      </c>
      <c r="C344" s="281">
        <v>0</v>
      </c>
      <c r="D344" s="281"/>
      <c r="E344" s="281"/>
      <c r="F344" s="281"/>
      <c r="G344" s="281"/>
      <c r="H344" s="281"/>
      <c r="I344" s="281"/>
      <c r="J344" s="281"/>
      <c r="K344" s="281"/>
      <c r="L344" s="282">
        <f t="shared" si="984"/>
        <v>0</v>
      </c>
      <c r="M344" s="281"/>
      <c r="N344" s="281"/>
      <c r="O344" s="282">
        <f t="shared" si="986"/>
        <v>0</v>
      </c>
      <c r="P344" s="506"/>
      <c r="Q344" s="506"/>
      <c r="R344" s="507">
        <f t="shared" si="902"/>
        <v>0</v>
      </c>
      <c r="S344" s="506">
        <v>100000000</v>
      </c>
      <c r="T344" s="506"/>
      <c r="U344" s="506"/>
      <c r="V344" s="506"/>
      <c r="W344" s="506"/>
      <c r="X344" s="506"/>
      <c r="Y344" s="506">
        <f t="shared" si="993"/>
        <v>0</v>
      </c>
      <c r="Z344" s="506"/>
      <c r="AA344" s="506"/>
      <c r="AB344" s="506">
        <f t="shared" si="994"/>
        <v>0</v>
      </c>
      <c r="AC344" s="506"/>
      <c r="AD344" s="506"/>
      <c r="AE344" s="506">
        <f t="shared" si="930"/>
        <v>0</v>
      </c>
      <c r="AF344" s="506"/>
      <c r="AG344" s="506"/>
      <c r="AH344" s="506">
        <f t="shared" si="931"/>
        <v>0</v>
      </c>
    </row>
    <row r="345" spans="1:34" s="389" customFormat="1" ht="42" hidden="1" customHeight="1" x14ac:dyDescent="0.2">
      <c r="A345" s="396"/>
      <c r="B345" s="398" t="s">
        <v>771</v>
      </c>
      <c r="C345" s="281">
        <v>0</v>
      </c>
      <c r="D345" s="281"/>
      <c r="E345" s="281"/>
      <c r="F345" s="281"/>
      <c r="G345" s="281"/>
      <c r="H345" s="281"/>
      <c r="I345" s="281"/>
      <c r="J345" s="281"/>
      <c r="K345" s="281"/>
      <c r="L345" s="282">
        <f t="shared" si="984"/>
        <v>0</v>
      </c>
      <c r="M345" s="281"/>
      <c r="N345" s="281"/>
      <c r="O345" s="282">
        <f t="shared" si="986"/>
        <v>0</v>
      </c>
      <c r="P345" s="506"/>
      <c r="Q345" s="506"/>
      <c r="R345" s="507">
        <f t="shared" si="902"/>
        <v>0</v>
      </c>
      <c r="S345" s="506">
        <v>113000000</v>
      </c>
      <c r="T345" s="506"/>
      <c r="U345" s="506"/>
      <c r="V345" s="506"/>
      <c r="W345" s="506"/>
      <c r="X345" s="506"/>
      <c r="Y345" s="506">
        <f t="shared" si="993"/>
        <v>0</v>
      </c>
      <c r="Z345" s="506"/>
      <c r="AA345" s="506"/>
      <c r="AB345" s="506">
        <f t="shared" si="994"/>
        <v>0</v>
      </c>
      <c r="AC345" s="506"/>
      <c r="AD345" s="506"/>
      <c r="AE345" s="506">
        <f t="shared" si="930"/>
        <v>0</v>
      </c>
      <c r="AF345" s="506"/>
      <c r="AG345" s="506"/>
      <c r="AH345" s="506">
        <f t="shared" si="931"/>
        <v>0</v>
      </c>
    </row>
    <row r="346" spans="1:34" s="389" customFormat="1" ht="39.75" hidden="1" customHeight="1" x14ac:dyDescent="0.2">
      <c r="A346" s="396"/>
      <c r="B346" s="398" t="s">
        <v>730</v>
      </c>
      <c r="C346" s="281">
        <v>0</v>
      </c>
      <c r="D346" s="281"/>
      <c r="E346" s="281"/>
      <c r="F346" s="281"/>
      <c r="G346" s="281"/>
      <c r="H346" s="281"/>
      <c r="I346" s="281"/>
      <c r="J346" s="281"/>
      <c r="K346" s="281"/>
      <c r="L346" s="282">
        <f t="shared" si="984"/>
        <v>0</v>
      </c>
      <c r="M346" s="281"/>
      <c r="N346" s="281"/>
      <c r="O346" s="282">
        <f t="shared" si="986"/>
        <v>0</v>
      </c>
      <c r="P346" s="506"/>
      <c r="Q346" s="506"/>
      <c r="R346" s="507">
        <f t="shared" si="902"/>
        <v>0</v>
      </c>
      <c r="S346" s="506">
        <v>0</v>
      </c>
      <c r="T346" s="506"/>
      <c r="U346" s="506"/>
      <c r="V346" s="506"/>
      <c r="W346" s="506"/>
      <c r="X346" s="506"/>
      <c r="Y346" s="506">
        <f t="shared" si="993"/>
        <v>0</v>
      </c>
      <c r="Z346" s="506"/>
      <c r="AA346" s="506"/>
      <c r="AB346" s="506">
        <f t="shared" si="994"/>
        <v>0</v>
      </c>
      <c r="AC346" s="506"/>
      <c r="AD346" s="506"/>
      <c r="AE346" s="506">
        <f t="shared" si="930"/>
        <v>0</v>
      </c>
      <c r="AF346" s="506"/>
      <c r="AG346" s="506"/>
      <c r="AH346" s="506">
        <f t="shared" si="931"/>
        <v>0</v>
      </c>
    </row>
    <row r="347" spans="1:34" s="389" customFormat="1" ht="38.25" hidden="1" customHeight="1" x14ac:dyDescent="0.2">
      <c r="A347" s="396"/>
      <c r="B347" s="398" t="s">
        <v>841</v>
      </c>
      <c r="C347" s="281">
        <v>0</v>
      </c>
      <c r="D347" s="281"/>
      <c r="E347" s="281"/>
      <c r="F347" s="281"/>
      <c r="G347" s="281"/>
      <c r="H347" s="281"/>
      <c r="I347" s="281"/>
      <c r="J347" s="281"/>
      <c r="K347" s="281"/>
      <c r="L347" s="282">
        <f t="shared" si="984"/>
        <v>0</v>
      </c>
      <c r="M347" s="281"/>
      <c r="N347" s="281"/>
      <c r="O347" s="282">
        <f t="shared" si="986"/>
        <v>0</v>
      </c>
      <c r="P347" s="506"/>
      <c r="Q347" s="506"/>
      <c r="R347" s="507">
        <f t="shared" si="902"/>
        <v>0</v>
      </c>
      <c r="S347" s="506">
        <v>70000000</v>
      </c>
      <c r="T347" s="506"/>
      <c r="U347" s="506"/>
      <c r="V347" s="506"/>
      <c r="W347" s="506"/>
      <c r="X347" s="506"/>
      <c r="Y347" s="506">
        <f t="shared" si="993"/>
        <v>0</v>
      </c>
      <c r="Z347" s="506"/>
      <c r="AA347" s="506"/>
      <c r="AB347" s="506">
        <f t="shared" si="994"/>
        <v>0</v>
      </c>
      <c r="AC347" s="506"/>
      <c r="AD347" s="506"/>
      <c r="AE347" s="506">
        <f t="shared" si="930"/>
        <v>0</v>
      </c>
      <c r="AF347" s="506"/>
      <c r="AG347" s="506"/>
      <c r="AH347" s="506">
        <f t="shared" si="931"/>
        <v>0</v>
      </c>
    </row>
    <row r="348" spans="1:34" s="389" customFormat="1" ht="57" hidden="1" customHeight="1" x14ac:dyDescent="0.2">
      <c r="A348" s="396"/>
      <c r="B348" s="398" t="s">
        <v>732</v>
      </c>
      <c r="C348" s="281">
        <v>0</v>
      </c>
      <c r="D348" s="281"/>
      <c r="E348" s="281"/>
      <c r="F348" s="281"/>
      <c r="G348" s="281"/>
      <c r="H348" s="281"/>
      <c r="I348" s="281"/>
      <c r="J348" s="281"/>
      <c r="K348" s="281"/>
      <c r="L348" s="282">
        <f t="shared" si="984"/>
        <v>0</v>
      </c>
      <c r="M348" s="281"/>
      <c r="N348" s="281"/>
      <c r="O348" s="282">
        <f t="shared" si="986"/>
        <v>0</v>
      </c>
      <c r="P348" s="506"/>
      <c r="Q348" s="506"/>
      <c r="R348" s="507">
        <f t="shared" si="902"/>
        <v>0</v>
      </c>
      <c r="S348" s="506">
        <v>0</v>
      </c>
      <c r="T348" s="506"/>
      <c r="U348" s="506"/>
      <c r="V348" s="506"/>
      <c r="W348" s="506"/>
      <c r="X348" s="506"/>
      <c r="Y348" s="506">
        <f t="shared" si="993"/>
        <v>0</v>
      </c>
      <c r="Z348" s="506"/>
      <c r="AA348" s="506"/>
      <c r="AB348" s="506">
        <f t="shared" si="994"/>
        <v>0</v>
      </c>
      <c r="AC348" s="506"/>
      <c r="AD348" s="506"/>
      <c r="AE348" s="506">
        <f t="shared" si="930"/>
        <v>0</v>
      </c>
      <c r="AF348" s="506"/>
      <c r="AG348" s="506"/>
      <c r="AH348" s="506">
        <f t="shared" si="931"/>
        <v>0</v>
      </c>
    </row>
    <row r="349" spans="1:34" s="389" customFormat="1" ht="54" hidden="1" customHeight="1" x14ac:dyDescent="0.2">
      <c r="A349" s="396"/>
      <c r="B349" s="398" t="s">
        <v>773</v>
      </c>
      <c r="C349" s="281">
        <v>0</v>
      </c>
      <c r="D349" s="281"/>
      <c r="E349" s="281"/>
      <c r="F349" s="281"/>
      <c r="G349" s="281"/>
      <c r="H349" s="281"/>
      <c r="I349" s="281"/>
      <c r="J349" s="281"/>
      <c r="K349" s="281"/>
      <c r="L349" s="282">
        <f t="shared" si="984"/>
        <v>0</v>
      </c>
      <c r="M349" s="281"/>
      <c r="N349" s="281"/>
      <c r="O349" s="282">
        <f t="shared" si="986"/>
        <v>0</v>
      </c>
      <c r="P349" s="506"/>
      <c r="Q349" s="506"/>
      <c r="R349" s="507">
        <f t="shared" si="902"/>
        <v>0</v>
      </c>
      <c r="S349" s="506">
        <v>55100000</v>
      </c>
      <c r="T349" s="506"/>
      <c r="U349" s="506"/>
      <c r="V349" s="506"/>
      <c r="W349" s="506"/>
      <c r="X349" s="506"/>
      <c r="Y349" s="506">
        <f t="shared" si="993"/>
        <v>0</v>
      </c>
      <c r="Z349" s="506"/>
      <c r="AA349" s="506"/>
      <c r="AB349" s="506">
        <f t="shared" si="994"/>
        <v>0</v>
      </c>
      <c r="AC349" s="506"/>
      <c r="AD349" s="506"/>
      <c r="AE349" s="506">
        <f t="shared" si="930"/>
        <v>0</v>
      </c>
      <c r="AF349" s="506"/>
      <c r="AG349" s="506"/>
      <c r="AH349" s="506">
        <f t="shared" si="931"/>
        <v>0</v>
      </c>
    </row>
    <row r="350" spans="1:34" s="389" customFormat="1" ht="59.25" hidden="1" customHeight="1" x14ac:dyDescent="0.2">
      <c r="A350" s="396"/>
      <c r="B350" s="398" t="s">
        <v>733</v>
      </c>
      <c r="C350" s="281"/>
      <c r="D350" s="281"/>
      <c r="E350" s="281"/>
      <c r="F350" s="281"/>
      <c r="G350" s="281"/>
      <c r="H350" s="281"/>
      <c r="I350" s="281"/>
      <c r="J350" s="281"/>
      <c r="K350" s="281"/>
      <c r="L350" s="282">
        <f t="shared" si="984"/>
        <v>0</v>
      </c>
      <c r="M350" s="281"/>
      <c r="N350" s="281"/>
      <c r="O350" s="282">
        <f t="shared" si="986"/>
        <v>0</v>
      </c>
      <c r="P350" s="506"/>
      <c r="Q350" s="506"/>
      <c r="R350" s="507">
        <f t="shared" si="902"/>
        <v>0</v>
      </c>
      <c r="S350" s="506"/>
      <c r="T350" s="506"/>
      <c r="U350" s="506"/>
      <c r="V350" s="506"/>
      <c r="W350" s="506"/>
      <c r="X350" s="506"/>
      <c r="Y350" s="506">
        <f t="shared" si="993"/>
        <v>0</v>
      </c>
      <c r="Z350" s="506"/>
      <c r="AA350" s="506"/>
      <c r="AB350" s="506">
        <f t="shared" si="994"/>
        <v>0</v>
      </c>
      <c r="AC350" s="506"/>
      <c r="AD350" s="506"/>
      <c r="AE350" s="506">
        <f t="shared" si="930"/>
        <v>0</v>
      </c>
      <c r="AF350" s="506"/>
      <c r="AG350" s="506"/>
      <c r="AH350" s="506">
        <f t="shared" si="931"/>
        <v>0</v>
      </c>
    </row>
    <row r="351" spans="1:34" s="389" customFormat="1" ht="60" hidden="1" customHeight="1" x14ac:dyDescent="0.2">
      <c r="A351" s="396"/>
      <c r="B351" s="398" t="s">
        <v>743</v>
      </c>
      <c r="C351" s="281"/>
      <c r="D351" s="281"/>
      <c r="E351" s="281"/>
      <c r="F351" s="281"/>
      <c r="G351" s="281"/>
      <c r="H351" s="281"/>
      <c r="I351" s="281"/>
      <c r="J351" s="281"/>
      <c r="K351" s="281"/>
      <c r="L351" s="282">
        <f t="shared" si="984"/>
        <v>0</v>
      </c>
      <c r="M351" s="281"/>
      <c r="N351" s="281"/>
      <c r="O351" s="282">
        <f t="shared" si="986"/>
        <v>0</v>
      </c>
      <c r="P351" s="506"/>
      <c r="Q351" s="506"/>
      <c r="R351" s="507">
        <f t="shared" si="902"/>
        <v>0</v>
      </c>
      <c r="S351" s="506"/>
      <c r="T351" s="506"/>
      <c r="U351" s="506"/>
      <c r="V351" s="506"/>
      <c r="W351" s="506"/>
      <c r="X351" s="506"/>
      <c r="Y351" s="506">
        <f t="shared" si="993"/>
        <v>0</v>
      </c>
      <c r="Z351" s="506"/>
      <c r="AA351" s="506"/>
      <c r="AB351" s="506">
        <f t="shared" si="994"/>
        <v>0</v>
      </c>
      <c r="AC351" s="506"/>
      <c r="AD351" s="506"/>
      <c r="AE351" s="506">
        <f t="shared" si="930"/>
        <v>0</v>
      </c>
      <c r="AF351" s="506"/>
      <c r="AG351" s="506"/>
      <c r="AH351" s="506">
        <f t="shared" si="931"/>
        <v>0</v>
      </c>
    </row>
    <row r="352" spans="1:34" s="389" customFormat="1" ht="57.75" hidden="1" customHeight="1" x14ac:dyDescent="0.2">
      <c r="A352" s="396"/>
      <c r="B352" s="398" t="s">
        <v>721</v>
      </c>
      <c r="C352" s="281"/>
      <c r="D352" s="281"/>
      <c r="E352" s="281"/>
      <c r="F352" s="281"/>
      <c r="G352" s="281"/>
      <c r="H352" s="281"/>
      <c r="I352" s="281"/>
      <c r="J352" s="281"/>
      <c r="K352" s="281"/>
      <c r="L352" s="282">
        <f t="shared" si="984"/>
        <v>0</v>
      </c>
      <c r="M352" s="281"/>
      <c r="N352" s="281"/>
      <c r="O352" s="282">
        <f t="shared" si="986"/>
        <v>0</v>
      </c>
      <c r="P352" s="506"/>
      <c r="Q352" s="506"/>
      <c r="R352" s="507">
        <f t="shared" si="902"/>
        <v>0</v>
      </c>
      <c r="S352" s="506"/>
      <c r="T352" s="506"/>
      <c r="U352" s="506"/>
      <c r="V352" s="506"/>
      <c r="W352" s="506"/>
      <c r="X352" s="506"/>
      <c r="Y352" s="506">
        <f t="shared" si="993"/>
        <v>0</v>
      </c>
      <c r="Z352" s="506"/>
      <c r="AA352" s="506"/>
      <c r="AB352" s="506">
        <f t="shared" si="994"/>
        <v>0</v>
      </c>
      <c r="AC352" s="506"/>
      <c r="AD352" s="506"/>
      <c r="AE352" s="506">
        <f t="shared" si="930"/>
        <v>0</v>
      </c>
      <c r="AF352" s="506"/>
      <c r="AG352" s="506"/>
      <c r="AH352" s="506">
        <f t="shared" si="931"/>
        <v>0</v>
      </c>
    </row>
    <row r="353" spans="1:34" s="389" customFormat="1" ht="92.25" hidden="1" customHeight="1" x14ac:dyDescent="0.2">
      <c r="A353" s="396"/>
      <c r="B353" s="460" t="s">
        <v>844</v>
      </c>
      <c r="C353" s="281">
        <v>60000000</v>
      </c>
      <c r="D353" s="281"/>
      <c r="E353" s="281"/>
      <c r="F353" s="281"/>
      <c r="G353" s="281"/>
      <c r="H353" s="281"/>
      <c r="I353" s="281"/>
      <c r="J353" s="281"/>
      <c r="K353" s="281"/>
      <c r="L353" s="282">
        <f t="shared" si="984"/>
        <v>0</v>
      </c>
      <c r="M353" s="281"/>
      <c r="N353" s="281"/>
      <c r="O353" s="282">
        <f t="shared" si="986"/>
        <v>0</v>
      </c>
      <c r="P353" s="506"/>
      <c r="Q353" s="506"/>
      <c r="R353" s="507">
        <f t="shared" si="902"/>
        <v>0</v>
      </c>
      <c r="S353" s="506">
        <v>0</v>
      </c>
      <c r="T353" s="506"/>
      <c r="U353" s="506"/>
      <c r="V353" s="506"/>
      <c r="W353" s="506"/>
      <c r="X353" s="506"/>
      <c r="Y353" s="506">
        <f t="shared" si="993"/>
        <v>0</v>
      </c>
      <c r="Z353" s="506"/>
      <c r="AA353" s="506"/>
      <c r="AB353" s="506">
        <f t="shared" si="994"/>
        <v>0</v>
      </c>
      <c r="AC353" s="506"/>
      <c r="AD353" s="506"/>
      <c r="AE353" s="506">
        <f t="shared" si="930"/>
        <v>0</v>
      </c>
      <c r="AF353" s="506"/>
      <c r="AG353" s="506"/>
      <c r="AH353" s="506">
        <f t="shared" si="931"/>
        <v>0</v>
      </c>
    </row>
    <row r="354" spans="1:34" s="389" customFormat="1" ht="39.75" hidden="1" customHeight="1" x14ac:dyDescent="0.2">
      <c r="A354" s="396"/>
      <c r="B354" s="398" t="s">
        <v>772</v>
      </c>
      <c r="C354" s="281">
        <v>0</v>
      </c>
      <c r="D354" s="281"/>
      <c r="E354" s="281"/>
      <c r="F354" s="281"/>
      <c r="G354" s="281"/>
      <c r="H354" s="281"/>
      <c r="I354" s="281"/>
      <c r="J354" s="281"/>
      <c r="K354" s="281"/>
      <c r="L354" s="282">
        <f t="shared" si="984"/>
        <v>0</v>
      </c>
      <c r="M354" s="281"/>
      <c r="N354" s="281"/>
      <c r="O354" s="282">
        <f t="shared" si="986"/>
        <v>0</v>
      </c>
      <c r="P354" s="506"/>
      <c r="Q354" s="506"/>
      <c r="R354" s="507">
        <f t="shared" si="902"/>
        <v>0</v>
      </c>
      <c r="S354" s="506">
        <v>180000000</v>
      </c>
      <c r="T354" s="506"/>
      <c r="U354" s="506"/>
      <c r="V354" s="506"/>
      <c r="W354" s="506"/>
      <c r="X354" s="506"/>
      <c r="Y354" s="506">
        <f t="shared" si="993"/>
        <v>0</v>
      </c>
      <c r="Z354" s="506"/>
      <c r="AA354" s="506"/>
      <c r="AB354" s="506">
        <f t="shared" si="994"/>
        <v>0</v>
      </c>
      <c r="AC354" s="506"/>
      <c r="AD354" s="506"/>
      <c r="AE354" s="506">
        <f t="shared" si="930"/>
        <v>0</v>
      </c>
      <c r="AF354" s="506"/>
      <c r="AG354" s="506"/>
      <c r="AH354" s="506">
        <f t="shared" si="931"/>
        <v>0</v>
      </c>
    </row>
    <row r="355" spans="1:34" s="389" customFormat="1" ht="38.25" hidden="1" customHeight="1" x14ac:dyDescent="0.2">
      <c r="A355" s="396"/>
      <c r="B355" s="398" t="s">
        <v>845</v>
      </c>
      <c r="C355" s="281">
        <v>150000000</v>
      </c>
      <c r="D355" s="281"/>
      <c r="E355" s="281"/>
      <c r="F355" s="281"/>
      <c r="G355" s="281"/>
      <c r="H355" s="281"/>
      <c r="I355" s="281"/>
      <c r="J355" s="281"/>
      <c r="K355" s="281"/>
      <c r="L355" s="282">
        <f t="shared" si="984"/>
        <v>0</v>
      </c>
      <c r="M355" s="281"/>
      <c r="N355" s="281"/>
      <c r="O355" s="282">
        <f t="shared" si="986"/>
        <v>0</v>
      </c>
      <c r="P355" s="506"/>
      <c r="Q355" s="506"/>
      <c r="R355" s="507">
        <f t="shared" ref="R355:R387" si="995">O355+P355+Q355</f>
        <v>0</v>
      </c>
      <c r="S355" s="506">
        <v>0</v>
      </c>
      <c r="T355" s="506"/>
      <c r="U355" s="506"/>
      <c r="V355" s="506"/>
      <c r="W355" s="506"/>
      <c r="X355" s="506"/>
      <c r="Y355" s="506">
        <f t="shared" si="993"/>
        <v>0</v>
      </c>
      <c r="Z355" s="506"/>
      <c r="AA355" s="506"/>
      <c r="AB355" s="506">
        <f t="shared" si="994"/>
        <v>0</v>
      </c>
      <c r="AC355" s="506"/>
      <c r="AD355" s="506"/>
      <c r="AE355" s="506">
        <f t="shared" si="930"/>
        <v>0</v>
      </c>
      <c r="AF355" s="506"/>
      <c r="AG355" s="506"/>
      <c r="AH355" s="506">
        <f t="shared" si="931"/>
        <v>0</v>
      </c>
    </row>
    <row r="356" spans="1:34" s="393" customFormat="1" ht="27.75" customHeight="1" x14ac:dyDescent="0.2">
      <c r="A356" s="426"/>
      <c r="B356" s="397" t="s">
        <v>758</v>
      </c>
      <c r="C356" s="282">
        <f t="shared" ref="C356:S356" si="996">C359</f>
        <v>290000000</v>
      </c>
      <c r="D356" s="282">
        <f t="shared" ref="D356:E356" si="997">D359</f>
        <v>0</v>
      </c>
      <c r="E356" s="282">
        <f t="shared" si="997"/>
        <v>0</v>
      </c>
      <c r="F356" s="282">
        <f t="shared" ref="F356:F387" si="998">C356+D356+E356</f>
        <v>290000000</v>
      </c>
      <c r="G356" s="473">
        <f t="shared" ref="G356:H356" si="999">G359</f>
        <v>-264000000</v>
      </c>
      <c r="H356" s="282">
        <f t="shared" si="999"/>
        <v>0</v>
      </c>
      <c r="I356" s="282">
        <f t="shared" ref="I356:I387" si="1000">E356+F356+G356</f>
        <v>26000000</v>
      </c>
      <c r="J356" s="282">
        <f t="shared" ref="J356:K356" si="1001">J359</f>
        <v>0</v>
      </c>
      <c r="K356" s="282">
        <f t="shared" si="1001"/>
        <v>0</v>
      </c>
      <c r="L356" s="282">
        <f t="shared" si="984"/>
        <v>26000000</v>
      </c>
      <c r="M356" s="282">
        <f t="shared" ref="M356:N356" si="1002">M359</f>
        <v>0</v>
      </c>
      <c r="N356" s="282">
        <f t="shared" si="1002"/>
        <v>0</v>
      </c>
      <c r="O356" s="282">
        <f t="shared" si="986"/>
        <v>26000000</v>
      </c>
      <c r="P356" s="507">
        <f t="shared" ref="P356:Q356" si="1003">P359</f>
        <v>0</v>
      </c>
      <c r="Q356" s="507">
        <f t="shared" si="1003"/>
        <v>0</v>
      </c>
      <c r="R356" s="507">
        <f t="shared" si="995"/>
        <v>26000000</v>
      </c>
      <c r="S356" s="507">
        <f t="shared" si="996"/>
        <v>290000000</v>
      </c>
      <c r="T356" s="507">
        <f t="shared" ref="T356:V356" si="1004">T359</f>
        <v>0</v>
      </c>
      <c r="U356" s="507">
        <f t="shared" si="1004"/>
        <v>0</v>
      </c>
      <c r="V356" s="507">
        <f t="shared" si="1004"/>
        <v>290000000</v>
      </c>
      <c r="W356" s="507">
        <f t="shared" ref="W356:X356" si="1005">W359</f>
        <v>0</v>
      </c>
      <c r="X356" s="507">
        <f t="shared" si="1005"/>
        <v>0</v>
      </c>
      <c r="Y356" s="507">
        <f t="shared" si="993"/>
        <v>290000000</v>
      </c>
      <c r="Z356" s="507">
        <f t="shared" ref="Z356:AA356" si="1006">Z359</f>
        <v>0</v>
      </c>
      <c r="AA356" s="507">
        <f t="shared" si="1006"/>
        <v>0</v>
      </c>
      <c r="AB356" s="507">
        <f t="shared" si="994"/>
        <v>290000000</v>
      </c>
      <c r="AC356" s="507">
        <f t="shared" ref="AC356:AD356" si="1007">AC359</f>
        <v>0</v>
      </c>
      <c r="AD356" s="507">
        <f t="shared" si="1007"/>
        <v>0</v>
      </c>
      <c r="AE356" s="507">
        <f t="shared" si="930"/>
        <v>290000000</v>
      </c>
      <c r="AF356" s="507">
        <f t="shared" ref="AF356:AG356" si="1008">AF359</f>
        <v>0</v>
      </c>
      <c r="AG356" s="507">
        <f t="shared" si="1008"/>
        <v>0</v>
      </c>
      <c r="AH356" s="507">
        <f t="shared" si="931"/>
        <v>290000000</v>
      </c>
    </row>
    <row r="357" spans="1:34" s="389" customFormat="1" ht="45" hidden="1" customHeight="1" x14ac:dyDescent="0.2">
      <c r="A357" s="396"/>
      <c r="B357" s="398" t="s">
        <v>774</v>
      </c>
      <c r="C357" s="281"/>
      <c r="D357" s="281"/>
      <c r="E357" s="281"/>
      <c r="F357" s="281">
        <f t="shared" si="998"/>
        <v>0</v>
      </c>
      <c r="G357" s="281"/>
      <c r="H357" s="281"/>
      <c r="I357" s="281">
        <f t="shared" si="1000"/>
        <v>0</v>
      </c>
      <c r="J357" s="281"/>
      <c r="K357" s="281"/>
      <c r="L357" s="282">
        <f t="shared" si="984"/>
        <v>0</v>
      </c>
      <c r="M357" s="281"/>
      <c r="N357" s="281"/>
      <c r="O357" s="282">
        <f t="shared" si="986"/>
        <v>0</v>
      </c>
      <c r="P357" s="506"/>
      <c r="Q357" s="506"/>
      <c r="R357" s="507">
        <f t="shared" si="995"/>
        <v>0</v>
      </c>
      <c r="S357" s="506"/>
      <c r="T357" s="506"/>
      <c r="U357" s="506"/>
      <c r="V357" s="506"/>
      <c r="W357" s="506"/>
      <c r="X357" s="506"/>
      <c r="Y357" s="506">
        <f t="shared" si="993"/>
        <v>0</v>
      </c>
      <c r="Z357" s="506"/>
      <c r="AA357" s="506"/>
      <c r="AB357" s="506">
        <f t="shared" si="994"/>
        <v>0</v>
      </c>
      <c r="AC357" s="506"/>
      <c r="AD357" s="506"/>
      <c r="AE357" s="506">
        <f t="shared" si="930"/>
        <v>0</v>
      </c>
      <c r="AF357" s="506"/>
      <c r="AG357" s="506"/>
      <c r="AH357" s="506">
        <f t="shared" si="931"/>
        <v>0</v>
      </c>
    </row>
    <row r="358" spans="1:34" s="394" customFormat="1" ht="28.5" hidden="1" customHeight="1" x14ac:dyDescent="0.2">
      <c r="A358" s="427"/>
      <c r="B358" s="421" t="s">
        <v>717</v>
      </c>
      <c r="C358" s="411">
        <f t="shared" ref="C358:S358" si="1009">C357</f>
        <v>0</v>
      </c>
      <c r="D358" s="411">
        <f t="shared" ref="D358:E358" si="1010">D357</f>
        <v>0</v>
      </c>
      <c r="E358" s="411">
        <f t="shared" si="1010"/>
        <v>0</v>
      </c>
      <c r="F358" s="411">
        <f t="shared" si="998"/>
        <v>0</v>
      </c>
      <c r="G358" s="411">
        <f t="shared" ref="G358:H358" si="1011">G357</f>
        <v>0</v>
      </c>
      <c r="H358" s="411">
        <f t="shared" si="1011"/>
        <v>0</v>
      </c>
      <c r="I358" s="411">
        <f t="shared" si="1000"/>
        <v>0</v>
      </c>
      <c r="J358" s="411">
        <f t="shared" ref="J358:K358" si="1012">J357</f>
        <v>0</v>
      </c>
      <c r="K358" s="411">
        <f t="shared" si="1012"/>
        <v>0</v>
      </c>
      <c r="L358" s="282">
        <f t="shared" si="984"/>
        <v>0</v>
      </c>
      <c r="M358" s="411">
        <f t="shared" ref="M358:N358" si="1013">M357</f>
        <v>0</v>
      </c>
      <c r="N358" s="411">
        <f t="shared" si="1013"/>
        <v>0</v>
      </c>
      <c r="O358" s="282">
        <f t="shared" si="986"/>
        <v>0</v>
      </c>
      <c r="P358" s="411">
        <f t="shared" ref="P358:Q358" si="1014">P357</f>
        <v>0</v>
      </c>
      <c r="Q358" s="411">
        <f t="shared" si="1014"/>
        <v>0</v>
      </c>
      <c r="R358" s="507">
        <f t="shared" si="995"/>
        <v>0</v>
      </c>
      <c r="S358" s="411">
        <f t="shared" si="1009"/>
        <v>0</v>
      </c>
      <c r="T358" s="411">
        <f t="shared" ref="T358:V358" si="1015">T357</f>
        <v>0</v>
      </c>
      <c r="U358" s="411">
        <f t="shared" si="1015"/>
        <v>0</v>
      </c>
      <c r="V358" s="411">
        <f t="shared" si="1015"/>
        <v>0</v>
      </c>
      <c r="W358" s="411">
        <f t="shared" ref="W358:X358" si="1016">W357</f>
        <v>0</v>
      </c>
      <c r="X358" s="411">
        <f t="shared" si="1016"/>
        <v>0</v>
      </c>
      <c r="Y358" s="411">
        <f t="shared" si="993"/>
        <v>0</v>
      </c>
      <c r="Z358" s="411">
        <f t="shared" ref="Z358:AA358" si="1017">Z357</f>
        <v>0</v>
      </c>
      <c r="AA358" s="411">
        <f t="shared" si="1017"/>
        <v>0</v>
      </c>
      <c r="AB358" s="411">
        <f t="shared" si="994"/>
        <v>0</v>
      </c>
      <c r="AC358" s="411">
        <f t="shared" ref="AC358:AD358" si="1018">AC357</f>
        <v>0</v>
      </c>
      <c r="AD358" s="411">
        <f t="shared" si="1018"/>
        <v>0</v>
      </c>
      <c r="AE358" s="411">
        <f t="shared" si="930"/>
        <v>0</v>
      </c>
      <c r="AF358" s="411">
        <f t="shared" ref="AF358:AG358" si="1019">AF357</f>
        <v>0</v>
      </c>
      <c r="AG358" s="411">
        <f t="shared" si="1019"/>
        <v>0</v>
      </c>
      <c r="AH358" s="411">
        <f t="shared" si="931"/>
        <v>0</v>
      </c>
    </row>
    <row r="359" spans="1:34" s="389" customFormat="1" ht="62.25" customHeight="1" x14ac:dyDescent="0.2">
      <c r="A359" s="396"/>
      <c r="B359" s="403" t="s">
        <v>683</v>
      </c>
      <c r="C359" s="281">
        <f>C360</f>
        <v>290000000</v>
      </c>
      <c r="D359" s="281">
        <f t="shared" ref="D359:E359" si="1020">D360</f>
        <v>0</v>
      </c>
      <c r="E359" s="281">
        <f t="shared" si="1020"/>
        <v>0</v>
      </c>
      <c r="F359" s="281">
        <f t="shared" si="998"/>
        <v>290000000</v>
      </c>
      <c r="G359" s="471">
        <v>-264000000</v>
      </c>
      <c r="H359" s="281">
        <f t="shared" ref="H359" si="1021">H360</f>
        <v>0</v>
      </c>
      <c r="I359" s="281">
        <f t="shared" si="1000"/>
        <v>26000000</v>
      </c>
      <c r="J359" s="281">
        <f>J360</f>
        <v>0</v>
      </c>
      <c r="K359" s="281">
        <f t="shared" ref="K359" si="1022">K360</f>
        <v>0</v>
      </c>
      <c r="L359" s="281">
        <f t="shared" si="984"/>
        <v>26000000</v>
      </c>
      <c r="M359" s="281">
        <f>M360</f>
        <v>0</v>
      </c>
      <c r="N359" s="281">
        <f t="shared" ref="N359:Q359" si="1023">N360</f>
        <v>0</v>
      </c>
      <c r="O359" s="281">
        <f t="shared" si="986"/>
        <v>26000000</v>
      </c>
      <c r="P359" s="506">
        <f>P360</f>
        <v>0</v>
      </c>
      <c r="Q359" s="506">
        <f t="shared" si="1023"/>
        <v>0</v>
      </c>
      <c r="R359" s="506">
        <f t="shared" si="995"/>
        <v>26000000</v>
      </c>
      <c r="S359" s="506">
        <f>S360</f>
        <v>290000000</v>
      </c>
      <c r="T359" s="506">
        <f t="shared" ref="T359:AG359" si="1024">T360</f>
        <v>0</v>
      </c>
      <c r="U359" s="506">
        <f t="shared" si="1024"/>
        <v>0</v>
      </c>
      <c r="V359" s="506">
        <v>290000000</v>
      </c>
      <c r="W359" s="506">
        <f t="shared" si="1024"/>
        <v>0</v>
      </c>
      <c r="X359" s="506">
        <f t="shared" si="1024"/>
        <v>0</v>
      </c>
      <c r="Y359" s="506">
        <f t="shared" si="993"/>
        <v>290000000</v>
      </c>
      <c r="Z359" s="506">
        <f t="shared" si="1024"/>
        <v>0</v>
      </c>
      <c r="AA359" s="506">
        <f t="shared" si="1024"/>
        <v>0</v>
      </c>
      <c r="AB359" s="506">
        <f t="shared" si="994"/>
        <v>290000000</v>
      </c>
      <c r="AC359" s="506">
        <f t="shared" si="1024"/>
        <v>0</v>
      </c>
      <c r="AD359" s="506">
        <f t="shared" si="1024"/>
        <v>0</v>
      </c>
      <c r="AE359" s="506">
        <f t="shared" si="930"/>
        <v>290000000</v>
      </c>
      <c r="AF359" s="506">
        <f t="shared" si="1024"/>
        <v>0</v>
      </c>
      <c r="AG359" s="506">
        <f t="shared" si="1024"/>
        <v>0</v>
      </c>
      <c r="AH359" s="506">
        <f t="shared" si="931"/>
        <v>290000000</v>
      </c>
    </row>
    <row r="360" spans="1:34" s="394" customFormat="1" ht="24.75" customHeight="1" x14ac:dyDescent="0.2">
      <c r="A360" s="427"/>
      <c r="B360" s="421" t="s">
        <v>717</v>
      </c>
      <c r="C360" s="411">
        <v>290000000</v>
      </c>
      <c r="D360" s="411"/>
      <c r="E360" s="411"/>
      <c r="F360" s="411">
        <f t="shared" si="998"/>
        <v>290000000</v>
      </c>
      <c r="G360" s="475">
        <v>-264000000</v>
      </c>
      <c r="H360" s="411"/>
      <c r="I360" s="411">
        <f t="shared" si="1000"/>
        <v>26000000</v>
      </c>
      <c r="J360" s="281"/>
      <c r="K360" s="411"/>
      <c r="L360" s="411">
        <f t="shared" si="984"/>
        <v>26000000</v>
      </c>
      <c r="M360" s="281"/>
      <c r="N360" s="411"/>
      <c r="O360" s="411">
        <f t="shared" si="986"/>
        <v>26000000</v>
      </c>
      <c r="P360" s="506"/>
      <c r="Q360" s="411"/>
      <c r="R360" s="411">
        <f t="shared" si="995"/>
        <v>26000000</v>
      </c>
      <c r="S360" s="411">
        <v>290000000</v>
      </c>
      <c r="T360" s="411"/>
      <c r="U360" s="411"/>
      <c r="V360" s="411">
        <f t="shared" ref="V360" si="1025">V359</f>
        <v>290000000</v>
      </c>
      <c r="W360" s="411"/>
      <c r="X360" s="411"/>
      <c r="Y360" s="411">
        <f t="shared" si="993"/>
        <v>290000000</v>
      </c>
      <c r="Z360" s="411"/>
      <c r="AA360" s="411"/>
      <c r="AB360" s="411">
        <f t="shared" si="994"/>
        <v>290000000</v>
      </c>
      <c r="AC360" s="411"/>
      <c r="AD360" s="411"/>
      <c r="AE360" s="411">
        <f t="shared" si="930"/>
        <v>290000000</v>
      </c>
      <c r="AF360" s="411"/>
      <c r="AG360" s="411"/>
      <c r="AH360" s="411">
        <f t="shared" si="931"/>
        <v>290000000</v>
      </c>
    </row>
    <row r="361" spans="1:34" s="390" customFormat="1" ht="38.25" customHeight="1" x14ac:dyDescent="0.2">
      <c r="A361" s="428">
        <v>25</v>
      </c>
      <c r="B361" s="400" t="s">
        <v>707</v>
      </c>
      <c r="C361" s="401">
        <f t="shared" ref="C361:S361" si="1026">SUM(C362)</f>
        <v>0</v>
      </c>
      <c r="D361" s="472">
        <f t="shared" si="1026"/>
        <v>7180000</v>
      </c>
      <c r="E361" s="401">
        <f t="shared" si="1026"/>
        <v>0</v>
      </c>
      <c r="F361" s="401">
        <f t="shared" si="998"/>
        <v>7180000</v>
      </c>
      <c r="G361" s="401">
        <f t="shared" si="1026"/>
        <v>0</v>
      </c>
      <c r="H361" s="401">
        <f t="shared" si="1026"/>
        <v>0</v>
      </c>
      <c r="I361" s="401">
        <f t="shared" si="1000"/>
        <v>7180000</v>
      </c>
      <c r="J361" s="401">
        <f t="shared" si="1026"/>
        <v>0</v>
      </c>
      <c r="K361" s="401">
        <f t="shared" si="1026"/>
        <v>0</v>
      </c>
      <c r="L361" s="401">
        <f t="shared" si="984"/>
        <v>7180000</v>
      </c>
      <c r="M361" s="401">
        <f t="shared" si="1026"/>
        <v>0</v>
      </c>
      <c r="N361" s="401">
        <f t="shared" si="1026"/>
        <v>0</v>
      </c>
      <c r="O361" s="401">
        <f t="shared" si="986"/>
        <v>7180000</v>
      </c>
      <c r="P361" s="401">
        <f t="shared" si="1026"/>
        <v>0</v>
      </c>
      <c r="Q361" s="401">
        <f t="shared" si="1026"/>
        <v>0</v>
      </c>
      <c r="R361" s="401">
        <f t="shared" si="995"/>
        <v>7180000</v>
      </c>
      <c r="S361" s="401">
        <f t="shared" si="1026"/>
        <v>0</v>
      </c>
      <c r="T361" s="401">
        <f t="shared" ref="T361:AG361" si="1027">SUM(T362)</f>
        <v>7150000</v>
      </c>
      <c r="U361" s="401">
        <f t="shared" si="1027"/>
        <v>0</v>
      </c>
      <c r="V361" s="401">
        <f t="shared" ref="V361:V373" si="1028">SUM(S361:U361)</f>
        <v>7150000</v>
      </c>
      <c r="W361" s="401">
        <f t="shared" si="1027"/>
        <v>0</v>
      </c>
      <c r="X361" s="401">
        <f t="shared" si="1027"/>
        <v>0</v>
      </c>
      <c r="Y361" s="401">
        <f t="shared" si="993"/>
        <v>7150000</v>
      </c>
      <c r="Z361" s="401">
        <f t="shared" si="1027"/>
        <v>0</v>
      </c>
      <c r="AA361" s="401">
        <f t="shared" si="1027"/>
        <v>0</v>
      </c>
      <c r="AB361" s="401">
        <f t="shared" si="994"/>
        <v>7150000</v>
      </c>
      <c r="AC361" s="401">
        <f t="shared" si="1027"/>
        <v>0</v>
      </c>
      <c r="AD361" s="401">
        <f t="shared" si="1027"/>
        <v>0</v>
      </c>
      <c r="AE361" s="401">
        <f t="shared" si="930"/>
        <v>7150000</v>
      </c>
      <c r="AF361" s="401">
        <f t="shared" si="1027"/>
        <v>0</v>
      </c>
      <c r="AG361" s="401">
        <f t="shared" si="1027"/>
        <v>0</v>
      </c>
      <c r="AH361" s="401">
        <f t="shared" si="931"/>
        <v>7150000</v>
      </c>
    </row>
    <row r="362" spans="1:34" s="393" customFormat="1" ht="47.25" customHeight="1" x14ac:dyDescent="0.2">
      <c r="A362" s="426" t="s">
        <v>736</v>
      </c>
      <c r="B362" s="402" t="s">
        <v>858</v>
      </c>
      <c r="C362" s="282">
        <f>SUM(C364)</f>
        <v>0</v>
      </c>
      <c r="D362" s="473">
        <f t="shared" ref="D362:E362" si="1029">SUM(D364)</f>
        <v>7180000</v>
      </c>
      <c r="E362" s="282">
        <f t="shared" si="1029"/>
        <v>0</v>
      </c>
      <c r="F362" s="282">
        <f t="shared" si="998"/>
        <v>7180000</v>
      </c>
      <c r="G362" s="282">
        <f t="shared" ref="G362:H362" si="1030">SUM(G364)</f>
        <v>0</v>
      </c>
      <c r="H362" s="282">
        <f t="shared" si="1030"/>
        <v>0</v>
      </c>
      <c r="I362" s="282">
        <f t="shared" si="1000"/>
        <v>7180000</v>
      </c>
      <c r="J362" s="282">
        <f t="shared" ref="J362:K362" si="1031">SUM(J364)</f>
        <v>0</v>
      </c>
      <c r="K362" s="282">
        <f t="shared" si="1031"/>
        <v>0</v>
      </c>
      <c r="L362" s="282">
        <f t="shared" si="984"/>
        <v>7180000</v>
      </c>
      <c r="M362" s="282">
        <f t="shared" ref="M362:N362" si="1032">SUM(M364)</f>
        <v>0</v>
      </c>
      <c r="N362" s="282">
        <f t="shared" si="1032"/>
        <v>0</v>
      </c>
      <c r="O362" s="282">
        <f t="shared" si="986"/>
        <v>7180000</v>
      </c>
      <c r="P362" s="507">
        <f t="shared" ref="P362:Q362" si="1033">SUM(P364)</f>
        <v>0</v>
      </c>
      <c r="Q362" s="507">
        <f t="shared" si="1033"/>
        <v>0</v>
      </c>
      <c r="R362" s="507">
        <f t="shared" si="995"/>
        <v>7180000</v>
      </c>
      <c r="S362" s="507">
        <f>SUM(S364)</f>
        <v>0</v>
      </c>
      <c r="T362" s="507">
        <f t="shared" ref="T362:U362" si="1034">SUM(T364)</f>
        <v>7150000</v>
      </c>
      <c r="U362" s="507">
        <f t="shared" si="1034"/>
        <v>0</v>
      </c>
      <c r="V362" s="507">
        <f t="shared" si="1028"/>
        <v>7150000</v>
      </c>
      <c r="W362" s="507">
        <f t="shared" ref="W362:X362" si="1035">SUM(W364)</f>
        <v>0</v>
      </c>
      <c r="X362" s="507">
        <f t="shared" si="1035"/>
        <v>0</v>
      </c>
      <c r="Y362" s="507">
        <f t="shared" si="993"/>
        <v>7150000</v>
      </c>
      <c r="Z362" s="507">
        <f t="shared" ref="Z362:AA362" si="1036">SUM(Z364)</f>
        <v>0</v>
      </c>
      <c r="AA362" s="507">
        <f t="shared" si="1036"/>
        <v>0</v>
      </c>
      <c r="AB362" s="507">
        <f t="shared" si="994"/>
        <v>7150000</v>
      </c>
      <c r="AC362" s="507">
        <f t="shared" ref="AC362:AD362" si="1037">SUM(AC364)</f>
        <v>0</v>
      </c>
      <c r="AD362" s="507">
        <f t="shared" si="1037"/>
        <v>0</v>
      </c>
      <c r="AE362" s="507">
        <f t="shared" si="930"/>
        <v>7150000</v>
      </c>
      <c r="AF362" s="507">
        <f t="shared" ref="AF362:AG362" si="1038">SUM(AF364)</f>
        <v>0</v>
      </c>
      <c r="AG362" s="507">
        <f t="shared" si="1038"/>
        <v>0</v>
      </c>
      <c r="AH362" s="507">
        <f t="shared" si="931"/>
        <v>7150000</v>
      </c>
    </row>
    <row r="363" spans="1:34" s="393" customFormat="1" ht="21.75" customHeight="1" x14ac:dyDescent="0.2">
      <c r="A363" s="426"/>
      <c r="B363" s="454" t="s">
        <v>758</v>
      </c>
      <c r="C363" s="443">
        <f t="shared" ref="C363:S363" si="1039">C364</f>
        <v>0</v>
      </c>
      <c r="D363" s="474">
        <f t="shared" si="1039"/>
        <v>7180000</v>
      </c>
      <c r="E363" s="443">
        <f t="shared" si="1039"/>
        <v>0</v>
      </c>
      <c r="F363" s="282">
        <f t="shared" si="998"/>
        <v>7180000</v>
      </c>
      <c r="G363" s="443">
        <f t="shared" si="1039"/>
        <v>0</v>
      </c>
      <c r="H363" s="443">
        <f t="shared" si="1039"/>
        <v>0</v>
      </c>
      <c r="I363" s="282">
        <f t="shared" si="1000"/>
        <v>7180000</v>
      </c>
      <c r="J363" s="443">
        <f t="shared" si="1039"/>
        <v>0</v>
      </c>
      <c r="K363" s="443">
        <f t="shared" si="1039"/>
        <v>0</v>
      </c>
      <c r="L363" s="282">
        <f t="shared" si="984"/>
        <v>7180000</v>
      </c>
      <c r="M363" s="443">
        <f t="shared" si="1039"/>
        <v>0</v>
      </c>
      <c r="N363" s="443">
        <f t="shared" si="1039"/>
        <v>0</v>
      </c>
      <c r="O363" s="282">
        <f t="shared" si="986"/>
        <v>7180000</v>
      </c>
      <c r="P363" s="443">
        <f t="shared" si="1039"/>
        <v>0</v>
      </c>
      <c r="Q363" s="443">
        <f t="shared" si="1039"/>
        <v>0</v>
      </c>
      <c r="R363" s="507">
        <f t="shared" si="995"/>
        <v>7180000</v>
      </c>
      <c r="S363" s="443">
        <f t="shared" si="1039"/>
        <v>0</v>
      </c>
      <c r="T363" s="443">
        <f t="shared" ref="T363:AG363" si="1040">T364</f>
        <v>7150000</v>
      </c>
      <c r="U363" s="443">
        <f t="shared" si="1040"/>
        <v>0</v>
      </c>
      <c r="V363" s="443">
        <f t="shared" si="1028"/>
        <v>7150000</v>
      </c>
      <c r="W363" s="443">
        <f t="shared" si="1040"/>
        <v>0</v>
      </c>
      <c r="X363" s="443">
        <f t="shared" si="1040"/>
        <v>0</v>
      </c>
      <c r="Y363" s="507">
        <f t="shared" si="993"/>
        <v>7150000</v>
      </c>
      <c r="Z363" s="443">
        <f t="shared" si="1040"/>
        <v>0</v>
      </c>
      <c r="AA363" s="443">
        <f t="shared" si="1040"/>
        <v>0</v>
      </c>
      <c r="AB363" s="507">
        <f t="shared" si="994"/>
        <v>7150000</v>
      </c>
      <c r="AC363" s="443">
        <f t="shared" si="1040"/>
        <v>0</v>
      </c>
      <c r="AD363" s="443">
        <f t="shared" si="1040"/>
        <v>0</v>
      </c>
      <c r="AE363" s="507">
        <f t="shared" ref="AE363:AE387" si="1041">AB363+AC363</f>
        <v>7150000</v>
      </c>
      <c r="AF363" s="443">
        <f t="shared" si="1040"/>
        <v>0</v>
      </c>
      <c r="AG363" s="443">
        <f t="shared" si="1040"/>
        <v>0</v>
      </c>
      <c r="AH363" s="507">
        <f t="shared" ref="AH363:AH387" si="1042">AE363+AF363</f>
        <v>7150000</v>
      </c>
    </row>
    <row r="364" spans="1:34" s="389" customFormat="1" ht="60" customHeight="1" x14ac:dyDescent="0.2">
      <c r="A364" s="396"/>
      <c r="B364" s="496" t="s">
        <v>813</v>
      </c>
      <c r="C364" s="281">
        <f>SUM(C365,C374)</f>
        <v>0</v>
      </c>
      <c r="D364" s="471">
        <f>SUM(D368,D370,D372,D374,D365)</f>
        <v>7180000</v>
      </c>
      <c r="E364" s="281">
        <f>SUM(E365,E374)</f>
        <v>0</v>
      </c>
      <c r="F364" s="281">
        <f t="shared" si="998"/>
        <v>7180000</v>
      </c>
      <c r="G364" s="281">
        <f>SUM(G368,G370,G372,G374,G365)</f>
        <v>0</v>
      </c>
      <c r="H364" s="281">
        <f>SUM(H365,H374)</f>
        <v>0</v>
      </c>
      <c r="I364" s="281">
        <f t="shared" si="1000"/>
        <v>7180000</v>
      </c>
      <c r="J364" s="281">
        <f>SUM(J368,J370,J372,J374,J365)</f>
        <v>0</v>
      </c>
      <c r="K364" s="281">
        <f>SUM(K365,K374)</f>
        <v>0</v>
      </c>
      <c r="L364" s="281">
        <f t="shared" si="984"/>
        <v>7180000</v>
      </c>
      <c r="M364" s="281">
        <f>SUM(M368,M370,M372,M374,M365)</f>
        <v>0</v>
      </c>
      <c r="N364" s="281">
        <f>SUM(N365,N374)</f>
        <v>0</v>
      </c>
      <c r="O364" s="281">
        <f t="shared" si="986"/>
        <v>7180000</v>
      </c>
      <c r="P364" s="506">
        <f>SUM(P368,P370,P372,P374,P365)</f>
        <v>0</v>
      </c>
      <c r="Q364" s="506">
        <f>SUM(Q365,Q374)</f>
        <v>0</v>
      </c>
      <c r="R364" s="506">
        <f t="shared" si="995"/>
        <v>7180000</v>
      </c>
      <c r="S364" s="506">
        <f>SUM(S365,S374)</f>
        <v>0</v>
      </c>
      <c r="T364" s="506">
        <f>SUM(T368,T370,T372,T374,T365)</f>
        <v>7150000</v>
      </c>
      <c r="U364" s="506">
        <f>SUM(U365,U374)</f>
        <v>0</v>
      </c>
      <c r="V364" s="506">
        <f t="shared" si="1028"/>
        <v>7150000</v>
      </c>
      <c r="W364" s="506">
        <f>SUM(W368,W370,W372,W374,W365)</f>
        <v>0</v>
      </c>
      <c r="X364" s="506">
        <f>SUM(X365,X374)</f>
        <v>0</v>
      </c>
      <c r="Y364" s="506">
        <f t="shared" si="993"/>
        <v>7150000</v>
      </c>
      <c r="Z364" s="506">
        <f>SUM(Z368,Z370,Z372,Z374,Z365)</f>
        <v>0</v>
      </c>
      <c r="AA364" s="506">
        <f>SUM(AA365,AA374)</f>
        <v>0</v>
      </c>
      <c r="AB364" s="506">
        <f t="shared" si="994"/>
        <v>7150000</v>
      </c>
      <c r="AC364" s="506">
        <f>SUM(AC368,AC370,AC372,AC374,AC365)</f>
        <v>0</v>
      </c>
      <c r="AD364" s="506">
        <f>SUM(AD365,AD374)</f>
        <v>0</v>
      </c>
      <c r="AE364" s="506">
        <f t="shared" si="1041"/>
        <v>7150000</v>
      </c>
      <c r="AF364" s="506">
        <f>SUM(AF368,AF370,AF372,AF374,AF365)</f>
        <v>0</v>
      </c>
      <c r="AG364" s="506">
        <f>SUM(AG365,AG374)</f>
        <v>0</v>
      </c>
      <c r="AH364" s="506">
        <f t="shared" si="1042"/>
        <v>7150000</v>
      </c>
    </row>
    <row r="365" spans="1:34" s="393" customFormat="1" ht="27.75" customHeight="1" x14ac:dyDescent="0.2">
      <c r="A365" s="429"/>
      <c r="B365" s="404" t="s">
        <v>456</v>
      </c>
      <c r="C365" s="282">
        <f t="shared" ref="C365:S365" si="1043">SUM(C366)</f>
        <v>0</v>
      </c>
      <c r="D365" s="473">
        <f>SUM(D366:D367)</f>
        <v>3211000</v>
      </c>
      <c r="E365" s="282">
        <f t="shared" si="1043"/>
        <v>0</v>
      </c>
      <c r="F365" s="282">
        <f t="shared" si="998"/>
        <v>3211000</v>
      </c>
      <c r="G365" s="282">
        <f>SUM(G366:G367)</f>
        <v>0</v>
      </c>
      <c r="H365" s="282">
        <f t="shared" ref="H365" si="1044">SUM(H366)</f>
        <v>0</v>
      </c>
      <c r="I365" s="282">
        <f t="shared" si="1000"/>
        <v>3211000</v>
      </c>
      <c r="J365" s="282">
        <f>SUM(J366:J367)</f>
        <v>0</v>
      </c>
      <c r="K365" s="282">
        <f t="shared" ref="K365" si="1045">SUM(K366)</f>
        <v>0</v>
      </c>
      <c r="L365" s="282">
        <f t="shared" si="984"/>
        <v>3211000</v>
      </c>
      <c r="M365" s="282">
        <f>SUM(M366:M367)</f>
        <v>0</v>
      </c>
      <c r="N365" s="282">
        <f t="shared" ref="N365:Q365" si="1046">SUM(N366)</f>
        <v>0</v>
      </c>
      <c r="O365" s="282">
        <f t="shared" si="986"/>
        <v>3211000</v>
      </c>
      <c r="P365" s="507">
        <f>SUM(P366:P367)</f>
        <v>0</v>
      </c>
      <c r="Q365" s="507">
        <f t="shared" si="1046"/>
        <v>0</v>
      </c>
      <c r="R365" s="507">
        <f t="shared" si="995"/>
        <v>3211000</v>
      </c>
      <c r="S365" s="507">
        <f t="shared" si="1043"/>
        <v>0</v>
      </c>
      <c r="T365" s="507">
        <f>SUM(T366:T367)</f>
        <v>2275000</v>
      </c>
      <c r="U365" s="507">
        <f t="shared" ref="U365" si="1047">SUM(U366)</f>
        <v>0</v>
      </c>
      <c r="V365" s="507">
        <f t="shared" si="1028"/>
        <v>2275000</v>
      </c>
      <c r="W365" s="507">
        <f>SUM(W366:W367)</f>
        <v>0</v>
      </c>
      <c r="X365" s="507">
        <f t="shared" ref="X365" si="1048">SUM(X366)</f>
        <v>0</v>
      </c>
      <c r="Y365" s="507">
        <f t="shared" si="993"/>
        <v>2275000</v>
      </c>
      <c r="Z365" s="507">
        <f>SUM(Z366:Z367)</f>
        <v>0</v>
      </c>
      <c r="AA365" s="507">
        <f t="shared" ref="AA365" si="1049">SUM(AA366)</f>
        <v>0</v>
      </c>
      <c r="AB365" s="507">
        <f t="shared" si="994"/>
        <v>2275000</v>
      </c>
      <c r="AC365" s="507">
        <f>SUM(AC366:AC367)</f>
        <v>0</v>
      </c>
      <c r="AD365" s="507">
        <f t="shared" ref="AD365" si="1050">SUM(AD366)</f>
        <v>0</v>
      </c>
      <c r="AE365" s="507">
        <f t="shared" si="1041"/>
        <v>2275000</v>
      </c>
      <c r="AF365" s="507">
        <f>SUM(AF366:AF367)</f>
        <v>0</v>
      </c>
      <c r="AG365" s="507">
        <f t="shared" ref="AG365" si="1051">SUM(AG366)</f>
        <v>0</v>
      </c>
      <c r="AH365" s="507">
        <f t="shared" si="1042"/>
        <v>2275000</v>
      </c>
    </row>
    <row r="366" spans="1:34" s="389" customFormat="1" ht="27" customHeight="1" x14ac:dyDescent="0.2">
      <c r="A366" s="497"/>
      <c r="B366" s="403" t="s">
        <v>766</v>
      </c>
      <c r="C366" s="281">
        <v>0</v>
      </c>
      <c r="D366" s="471">
        <v>611000</v>
      </c>
      <c r="E366" s="281"/>
      <c r="F366" s="281">
        <f t="shared" si="998"/>
        <v>611000</v>
      </c>
      <c r="G366" s="281"/>
      <c r="H366" s="281"/>
      <c r="I366" s="281">
        <f t="shared" si="1000"/>
        <v>611000</v>
      </c>
      <c r="J366" s="281"/>
      <c r="K366" s="281"/>
      <c r="L366" s="281">
        <f t="shared" si="984"/>
        <v>611000</v>
      </c>
      <c r="M366" s="281"/>
      <c r="N366" s="281"/>
      <c r="O366" s="281">
        <f t="shared" si="986"/>
        <v>611000</v>
      </c>
      <c r="P366" s="506"/>
      <c r="Q366" s="506"/>
      <c r="R366" s="506">
        <f t="shared" si="995"/>
        <v>611000</v>
      </c>
      <c r="S366" s="506">
        <v>0</v>
      </c>
      <c r="T366" s="506"/>
      <c r="U366" s="506"/>
      <c r="V366" s="506">
        <f t="shared" si="1028"/>
        <v>0</v>
      </c>
      <c r="W366" s="506"/>
      <c r="X366" s="506"/>
      <c r="Y366" s="506">
        <f t="shared" si="993"/>
        <v>0</v>
      </c>
      <c r="Z366" s="506"/>
      <c r="AA366" s="506"/>
      <c r="AB366" s="506">
        <f t="shared" si="994"/>
        <v>0</v>
      </c>
      <c r="AC366" s="506"/>
      <c r="AD366" s="506"/>
      <c r="AE366" s="506">
        <f t="shared" si="1041"/>
        <v>0</v>
      </c>
      <c r="AF366" s="506"/>
      <c r="AG366" s="506"/>
      <c r="AH366" s="506">
        <f t="shared" si="1042"/>
        <v>0</v>
      </c>
    </row>
    <row r="367" spans="1:34" s="389" customFormat="1" ht="27" customHeight="1" x14ac:dyDescent="0.2">
      <c r="A367" s="497"/>
      <c r="B367" s="403" t="s">
        <v>885</v>
      </c>
      <c r="C367" s="281">
        <v>0</v>
      </c>
      <c r="D367" s="471">
        <v>2600000</v>
      </c>
      <c r="E367" s="281"/>
      <c r="F367" s="281">
        <f t="shared" si="998"/>
        <v>2600000</v>
      </c>
      <c r="G367" s="281"/>
      <c r="H367" s="281"/>
      <c r="I367" s="281">
        <f t="shared" si="1000"/>
        <v>2600000</v>
      </c>
      <c r="J367" s="281"/>
      <c r="K367" s="281"/>
      <c r="L367" s="281">
        <f t="shared" si="984"/>
        <v>2600000</v>
      </c>
      <c r="M367" s="281"/>
      <c r="N367" s="281"/>
      <c r="O367" s="281">
        <f t="shared" si="986"/>
        <v>2600000</v>
      </c>
      <c r="P367" s="506"/>
      <c r="Q367" s="506"/>
      <c r="R367" s="506">
        <f t="shared" si="995"/>
        <v>2600000</v>
      </c>
      <c r="S367" s="506"/>
      <c r="T367" s="506">
        <v>2275000</v>
      </c>
      <c r="U367" s="506"/>
      <c r="V367" s="506">
        <f t="shared" si="1028"/>
        <v>2275000</v>
      </c>
      <c r="W367" s="506"/>
      <c r="X367" s="506"/>
      <c r="Y367" s="506">
        <f t="shared" si="993"/>
        <v>2275000</v>
      </c>
      <c r="Z367" s="506"/>
      <c r="AA367" s="506"/>
      <c r="AB367" s="506">
        <f t="shared" si="994"/>
        <v>2275000</v>
      </c>
      <c r="AC367" s="506"/>
      <c r="AD367" s="506"/>
      <c r="AE367" s="506">
        <f t="shared" si="1041"/>
        <v>2275000</v>
      </c>
      <c r="AF367" s="506"/>
      <c r="AG367" s="506"/>
      <c r="AH367" s="506">
        <f t="shared" si="1042"/>
        <v>2275000</v>
      </c>
    </row>
    <row r="368" spans="1:34" s="393" customFormat="1" ht="27" customHeight="1" x14ac:dyDescent="0.2">
      <c r="A368" s="429"/>
      <c r="B368" s="404" t="s">
        <v>457</v>
      </c>
      <c r="C368" s="282">
        <v>0</v>
      </c>
      <c r="D368" s="473">
        <f>SUM(D369)</f>
        <v>1898000</v>
      </c>
      <c r="E368" s="282"/>
      <c r="F368" s="282">
        <f t="shared" si="998"/>
        <v>1898000</v>
      </c>
      <c r="G368" s="282">
        <f>SUM(G369)</f>
        <v>0</v>
      </c>
      <c r="H368" s="282"/>
      <c r="I368" s="282">
        <f t="shared" si="1000"/>
        <v>1898000</v>
      </c>
      <c r="J368" s="282">
        <f>SUM(J369)</f>
        <v>0</v>
      </c>
      <c r="K368" s="282"/>
      <c r="L368" s="282">
        <f t="shared" si="984"/>
        <v>1898000</v>
      </c>
      <c r="M368" s="282">
        <f>SUM(M369)</f>
        <v>0</v>
      </c>
      <c r="N368" s="507">
        <f>SUM(N369)</f>
        <v>0</v>
      </c>
      <c r="O368" s="282">
        <f t="shared" si="986"/>
        <v>1898000</v>
      </c>
      <c r="P368" s="507">
        <f>SUM(P369)</f>
        <v>0</v>
      </c>
      <c r="Q368" s="507">
        <f>SUM(Q369)</f>
        <v>0</v>
      </c>
      <c r="R368" s="507">
        <f t="shared" si="995"/>
        <v>1898000</v>
      </c>
      <c r="S368" s="507"/>
      <c r="T368" s="507">
        <f>T369</f>
        <v>0</v>
      </c>
      <c r="U368" s="507"/>
      <c r="V368" s="507">
        <f t="shared" si="1028"/>
        <v>0</v>
      </c>
      <c r="W368" s="507">
        <f>W369</f>
        <v>0</v>
      </c>
      <c r="X368" s="507"/>
      <c r="Y368" s="507">
        <f t="shared" si="993"/>
        <v>0</v>
      </c>
      <c r="Z368" s="507">
        <f>Z369</f>
        <v>0</v>
      </c>
      <c r="AA368" s="507"/>
      <c r="AB368" s="507">
        <f t="shared" si="994"/>
        <v>0</v>
      </c>
      <c r="AC368" s="507">
        <f>AC369</f>
        <v>0</v>
      </c>
      <c r="AD368" s="507">
        <f>AD369</f>
        <v>0</v>
      </c>
      <c r="AE368" s="507">
        <f t="shared" si="1041"/>
        <v>0</v>
      </c>
      <c r="AF368" s="507">
        <f>AF369</f>
        <v>0</v>
      </c>
      <c r="AG368" s="507">
        <f>AG369</f>
        <v>0</v>
      </c>
      <c r="AH368" s="507">
        <f t="shared" si="1042"/>
        <v>0</v>
      </c>
    </row>
    <row r="369" spans="1:34" s="389" customFormat="1" ht="27" customHeight="1" x14ac:dyDescent="0.2">
      <c r="A369" s="497"/>
      <c r="B369" s="403" t="s">
        <v>886</v>
      </c>
      <c r="C369" s="281">
        <v>0</v>
      </c>
      <c r="D369" s="471">
        <v>1898000</v>
      </c>
      <c r="E369" s="281"/>
      <c r="F369" s="281">
        <f t="shared" si="998"/>
        <v>1898000</v>
      </c>
      <c r="G369" s="281"/>
      <c r="H369" s="281"/>
      <c r="I369" s="281">
        <f t="shared" si="1000"/>
        <v>1898000</v>
      </c>
      <c r="J369" s="281"/>
      <c r="K369" s="281"/>
      <c r="L369" s="281">
        <f t="shared" si="984"/>
        <v>1898000</v>
      </c>
      <c r="M369" s="281"/>
      <c r="N369" s="281"/>
      <c r="O369" s="281">
        <f t="shared" si="986"/>
        <v>1898000</v>
      </c>
      <c r="P369" s="506"/>
      <c r="Q369" s="506"/>
      <c r="R369" s="506">
        <f t="shared" si="995"/>
        <v>1898000</v>
      </c>
      <c r="S369" s="506"/>
      <c r="T369" s="506"/>
      <c r="U369" s="506"/>
      <c r="V369" s="506">
        <f t="shared" si="1028"/>
        <v>0</v>
      </c>
      <c r="W369" s="506"/>
      <c r="X369" s="506"/>
      <c r="Y369" s="506">
        <f t="shared" si="993"/>
        <v>0</v>
      </c>
      <c r="Z369" s="506"/>
      <c r="AA369" s="506"/>
      <c r="AB369" s="506">
        <f t="shared" si="994"/>
        <v>0</v>
      </c>
      <c r="AC369" s="506"/>
      <c r="AD369" s="506"/>
      <c r="AE369" s="506">
        <f t="shared" si="1041"/>
        <v>0</v>
      </c>
      <c r="AF369" s="506"/>
      <c r="AG369" s="506"/>
      <c r="AH369" s="506">
        <f t="shared" si="1042"/>
        <v>0</v>
      </c>
    </row>
    <row r="370" spans="1:34" s="393" customFormat="1" ht="27" customHeight="1" x14ac:dyDescent="0.2">
      <c r="A370" s="429"/>
      <c r="B370" s="404" t="s">
        <v>670</v>
      </c>
      <c r="C370" s="282">
        <f>C371</f>
        <v>0</v>
      </c>
      <c r="D370" s="473">
        <f>D371</f>
        <v>771000</v>
      </c>
      <c r="E370" s="282"/>
      <c r="F370" s="282">
        <f t="shared" si="998"/>
        <v>771000</v>
      </c>
      <c r="G370" s="282">
        <f>G371</f>
        <v>0</v>
      </c>
      <c r="H370" s="282"/>
      <c r="I370" s="282">
        <f t="shared" si="1000"/>
        <v>771000</v>
      </c>
      <c r="J370" s="282">
        <f>J371</f>
        <v>0</v>
      </c>
      <c r="K370" s="282"/>
      <c r="L370" s="282">
        <f t="shared" si="984"/>
        <v>771000</v>
      </c>
      <c r="M370" s="282">
        <f>M371</f>
        <v>0</v>
      </c>
      <c r="N370" s="507">
        <f>N371</f>
        <v>0</v>
      </c>
      <c r="O370" s="282">
        <f t="shared" si="986"/>
        <v>771000</v>
      </c>
      <c r="P370" s="507">
        <f>P371</f>
        <v>0</v>
      </c>
      <c r="Q370" s="507">
        <f>Q371</f>
        <v>0</v>
      </c>
      <c r="R370" s="507">
        <f t="shared" si="995"/>
        <v>771000</v>
      </c>
      <c r="S370" s="507"/>
      <c r="T370" s="507">
        <f>T371</f>
        <v>0</v>
      </c>
      <c r="U370" s="507"/>
      <c r="V370" s="507">
        <f t="shared" si="1028"/>
        <v>0</v>
      </c>
      <c r="W370" s="507">
        <f>W371</f>
        <v>0</v>
      </c>
      <c r="X370" s="507"/>
      <c r="Y370" s="507">
        <f t="shared" si="993"/>
        <v>0</v>
      </c>
      <c r="Z370" s="507">
        <f>Z371</f>
        <v>0</v>
      </c>
      <c r="AA370" s="507"/>
      <c r="AB370" s="507">
        <f t="shared" si="994"/>
        <v>0</v>
      </c>
      <c r="AC370" s="507">
        <f>AC371</f>
        <v>0</v>
      </c>
      <c r="AD370" s="507">
        <f>AD371</f>
        <v>0</v>
      </c>
      <c r="AE370" s="507">
        <f t="shared" si="1041"/>
        <v>0</v>
      </c>
      <c r="AF370" s="507">
        <f>AF371</f>
        <v>0</v>
      </c>
      <c r="AG370" s="507">
        <f>AG371</f>
        <v>0</v>
      </c>
      <c r="AH370" s="507">
        <f t="shared" si="1042"/>
        <v>0</v>
      </c>
    </row>
    <row r="371" spans="1:34" s="389" customFormat="1" ht="39" customHeight="1" x14ac:dyDescent="0.2">
      <c r="A371" s="497"/>
      <c r="B371" s="403" t="s">
        <v>890</v>
      </c>
      <c r="C371" s="281"/>
      <c r="D371" s="471">
        <v>771000</v>
      </c>
      <c r="E371" s="281"/>
      <c r="F371" s="281">
        <f t="shared" si="998"/>
        <v>771000</v>
      </c>
      <c r="G371" s="281"/>
      <c r="H371" s="281"/>
      <c r="I371" s="281">
        <f t="shared" si="1000"/>
        <v>771000</v>
      </c>
      <c r="J371" s="281"/>
      <c r="K371" s="281"/>
      <c r="L371" s="281">
        <f t="shared" si="984"/>
        <v>771000</v>
      </c>
      <c r="M371" s="281"/>
      <c r="N371" s="281"/>
      <c r="O371" s="281">
        <f t="shared" si="986"/>
        <v>771000</v>
      </c>
      <c r="P371" s="506"/>
      <c r="Q371" s="506"/>
      <c r="R371" s="506">
        <f t="shared" si="995"/>
        <v>771000</v>
      </c>
      <c r="S371" s="506"/>
      <c r="T371" s="506"/>
      <c r="U371" s="506"/>
      <c r="V371" s="506">
        <f t="shared" si="1028"/>
        <v>0</v>
      </c>
      <c r="W371" s="506"/>
      <c r="X371" s="506"/>
      <c r="Y371" s="506">
        <f t="shared" si="993"/>
        <v>0</v>
      </c>
      <c r="Z371" s="506"/>
      <c r="AA371" s="506"/>
      <c r="AB371" s="506">
        <f t="shared" si="994"/>
        <v>0</v>
      </c>
      <c r="AC371" s="506"/>
      <c r="AD371" s="506"/>
      <c r="AE371" s="506">
        <f t="shared" si="1041"/>
        <v>0</v>
      </c>
      <c r="AF371" s="506"/>
      <c r="AG371" s="506"/>
      <c r="AH371" s="506">
        <f t="shared" si="1042"/>
        <v>0</v>
      </c>
    </row>
    <row r="372" spans="1:34" s="393" customFormat="1" ht="27" customHeight="1" x14ac:dyDescent="0.2">
      <c r="A372" s="429"/>
      <c r="B372" s="404" t="s">
        <v>455</v>
      </c>
      <c r="C372" s="282">
        <f>C373</f>
        <v>0</v>
      </c>
      <c r="D372" s="473">
        <f>SUM(D373)</f>
        <v>1300000</v>
      </c>
      <c r="E372" s="282"/>
      <c r="F372" s="282">
        <f t="shared" si="998"/>
        <v>1300000</v>
      </c>
      <c r="G372" s="282">
        <f>SUM(G373)</f>
        <v>0</v>
      </c>
      <c r="H372" s="282"/>
      <c r="I372" s="282">
        <f t="shared" si="1000"/>
        <v>1300000</v>
      </c>
      <c r="J372" s="282">
        <f>SUM(J373)</f>
        <v>0</v>
      </c>
      <c r="K372" s="282"/>
      <c r="L372" s="282">
        <f t="shared" si="984"/>
        <v>1300000</v>
      </c>
      <c r="M372" s="282">
        <f>SUM(M373)</f>
        <v>0</v>
      </c>
      <c r="N372" s="507">
        <f>SUM(N373)</f>
        <v>0</v>
      </c>
      <c r="O372" s="282">
        <f t="shared" si="986"/>
        <v>1300000</v>
      </c>
      <c r="P372" s="507">
        <f>SUM(P373)</f>
        <v>0</v>
      </c>
      <c r="Q372" s="507">
        <f>SUM(Q373)</f>
        <v>0</v>
      </c>
      <c r="R372" s="507">
        <f t="shared" si="995"/>
        <v>1300000</v>
      </c>
      <c r="S372" s="507"/>
      <c r="T372" s="507">
        <f>SUM(T373)</f>
        <v>4875000</v>
      </c>
      <c r="U372" s="507"/>
      <c r="V372" s="507">
        <f t="shared" si="1028"/>
        <v>4875000</v>
      </c>
      <c r="W372" s="507">
        <f>SUM(W373)</f>
        <v>0</v>
      </c>
      <c r="X372" s="507"/>
      <c r="Y372" s="507">
        <f t="shared" si="993"/>
        <v>4875000</v>
      </c>
      <c r="Z372" s="507">
        <f>SUM(Z373)</f>
        <v>0</v>
      </c>
      <c r="AA372" s="507"/>
      <c r="AB372" s="507">
        <f t="shared" si="994"/>
        <v>4875000</v>
      </c>
      <c r="AC372" s="507">
        <f>SUM(AC373)</f>
        <v>0</v>
      </c>
      <c r="AD372" s="507">
        <f>SUM(AD373)</f>
        <v>0</v>
      </c>
      <c r="AE372" s="507">
        <f t="shared" si="1041"/>
        <v>4875000</v>
      </c>
      <c r="AF372" s="507">
        <f>SUM(AF373)</f>
        <v>0</v>
      </c>
      <c r="AG372" s="507">
        <f>SUM(AG373)</f>
        <v>0</v>
      </c>
      <c r="AH372" s="507">
        <f t="shared" si="1042"/>
        <v>4875000</v>
      </c>
    </row>
    <row r="373" spans="1:34" s="389" customFormat="1" ht="27" customHeight="1" x14ac:dyDescent="0.2">
      <c r="A373" s="497"/>
      <c r="B373" s="403" t="s">
        <v>887</v>
      </c>
      <c r="C373" s="281"/>
      <c r="D373" s="471">
        <v>1300000</v>
      </c>
      <c r="E373" s="281"/>
      <c r="F373" s="281">
        <f t="shared" si="998"/>
        <v>1300000</v>
      </c>
      <c r="G373" s="281"/>
      <c r="H373" s="281"/>
      <c r="I373" s="281">
        <f t="shared" si="1000"/>
        <v>1300000</v>
      </c>
      <c r="J373" s="281"/>
      <c r="K373" s="281"/>
      <c r="L373" s="281">
        <f t="shared" si="984"/>
        <v>1300000</v>
      </c>
      <c r="M373" s="281"/>
      <c r="N373" s="281"/>
      <c r="O373" s="281">
        <f t="shared" si="986"/>
        <v>1300000</v>
      </c>
      <c r="P373" s="506"/>
      <c r="Q373" s="506"/>
      <c r="R373" s="506">
        <f t="shared" si="995"/>
        <v>1300000</v>
      </c>
      <c r="S373" s="506"/>
      <c r="T373" s="506">
        <v>4875000</v>
      </c>
      <c r="U373" s="506"/>
      <c r="V373" s="506">
        <f t="shared" si="1028"/>
        <v>4875000</v>
      </c>
      <c r="W373" s="506"/>
      <c r="X373" s="506"/>
      <c r="Y373" s="506">
        <f t="shared" si="993"/>
        <v>4875000</v>
      </c>
      <c r="Z373" s="506"/>
      <c r="AA373" s="506"/>
      <c r="AB373" s="506">
        <f t="shared" si="994"/>
        <v>4875000</v>
      </c>
      <c r="AC373" s="506"/>
      <c r="AD373" s="506"/>
      <c r="AE373" s="506">
        <f t="shared" si="1041"/>
        <v>4875000</v>
      </c>
      <c r="AF373" s="506"/>
      <c r="AG373" s="506"/>
      <c r="AH373" s="506">
        <f t="shared" si="1042"/>
        <v>4875000</v>
      </c>
    </row>
    <row r="374" spans="1:34" s="393" customFormat="1" ht="25.5" customHeight="1" x14ac:dyDescent="0.2">
      <c r="A374" s="429"/>
      <c r="B374" s="404" t="s">
        <v>459</v>
      </c>
      <c r="C374" s="282">
        <f t="shared" ref="C374:S374" si="1052">SUM(C375:C376)</f>
        <v>0</v>
      </c>
      <c r="D374" s="473">
        <f t="shared" ref="D374:E374" si="1053">SUM(D375:D376)</f>
        <v>0</v>
      </c>
      <c r="E374" s="282">
        <f t="shared" si="1053"/>
        <v>0</v>
      </c>
      <c r="F374" s="282">
        <f t="shared" si="998"/>
        <v>0</v>
      </c>
      <c r="G374" s="282">
        <f t="shared" ref="G374:H374" si="1054">SUM(G375:G376)</f>
        <v>0</v>
      </c>
      <c r="H374" s="282">
        <f t="shared" si="1054"/>
        <v>0</v>
      </c>
      <c r="I374" s="282">
        <f t="shared" si="1000"/>
        <v>0</v>
      </c>
      <c r="J374" s="282">
        <f t="shared" ref="J374:K374" si="1055">SUM(J375:J376)</f>
        <v>0</v>
      </c>
      <c r="K374" s="282">
        <f t="shared" si="1055"/>
        <v>0</v>
      </c>
      <c r="L374" s="282">
        <f t="shared" si="984"/>
        <v>0</v>
      </c>
      <c r="M374" s="282">
        <f t="shared" ref="M374:N374" si="1056">SUM(M375:M376)</f>
        <v>0</v>
      </c>
      <c r="N374" s="282">
        <f t="shared" si="1056"/>
        <v>0</v>
      </c>
      <c r="O374" s="282">
        <f t="shared" si="986"/>
        <v>0</v>
      </c>
      <c r="P374" s="507">
        <f t="shared" ref="P374:Q374" si="1057">SUM(P375:P376)</f>
        <v>0</v>
      </c>
      <c r="Q374" s="507">
        <f t="shared" si="1057"/>
        <v>0</v>
      </c>
      <c r="R374" s="507">
        <f t="shared" si="995"/>
        <v>0</v>
      </c>
      <c r="S374" s="507">
        <f t="shared" si="1052"/>
        <v>0</v>
      </c>
      <c r="T374" s="507">
        <f t="shared" ref="T374:V374" si="1058">SUM(T375:T376)</f>
        <v>0</v>
      </c>
      <c r="U374" s="507">
        <f t="shared" si="1058"/>
        <v>0</v>
      </c>
      <c r="V374" s="507">
        <f t="shared" si="1058"/>
        <v>0</v>
      </c>
      <c r="W374" s="507">
        <f t="shared" ref="W374:X374" si="1059">SUM(W375:W376)</f>
        <v>0</v>
      </c>
      <c r="X374" s="507">
        <f t="shared" si="1059"/>
        <v>0</v>
      </c>
      <c r="Y374" s="507">
        <f t="shared" si="993"/>
        <v>0</v>
      </c>
      <c r="Z374" s="507">
        <f t="shared" ref="Z374:AA374" si="1060">SUM(Z375:Z376)</f>
        <v>0</v>
      </c>
      <c r="AA374" s="507">
        <f t="shared" si="1060"/>
        <v>0</v>
      </c>
      <c r="AB374" s="507">
        <f t="shared" si="994"/>
        <v>0</v>
      </c>
      <c r="AC374" s="507">
        <f t="shared" ref="AC374:AD374" si="1061">SUM(AC375:AC376)</f>
        <v>0</v>
      </c>
      <c r="AD374" s="507">
        <f t="shared" si="1061"/>
        <v>0</v>
      </c>
      <c r="AE374" s="507">
        <f t="shared" si="1041"/>
        <v>0</v>
      </c>
      <c r="AF374" s="507">
        <f t="shared" ref="AF374:AG374" si="1062">SUM(AF375:AF376)</f>
        <v>0</v>
      </c>
      <c r="AG374" s="507">
        <f t="shared" si="1062"/>
        <v>0</v>
      </c>
      <c r="AH374" s="507">
        <f t="shared" si="1042"/>
        <v>0</v>
      </c>
    </row>
    <row r="375" spans="1:34" s="389" customFormat="1" ht="25.5" customHeight="1" x14ac:dyDescent="0.2">
      <c r="A375" s="497"/>
      <c r="B375" s="403" t="s">
        <v>767</v>
      </c>
      <c r="C375" s="455">
        <v>0</v>
      </c>
      <c r="D375" s="476"/>
      <c r="E375" s="455"/>
      <c r="F375" s="281">
        <f t="shared" si="998"/>
        <v>0</v>
      </c>
      <c r="G375" s="455"/>
      <c r="H375" s="281"/>
      <c r="I375" s="281">
        <f t="shared" si="1000"/>
        <v>0</v>
      </c>
      <c r="J375" s="455"/>
      <c r="K375" s="281"/>
      <c r="L375" s="281">
        <f t="shared" si="984"/>
        <v>0</v>
      </c>
      <c r="M375" s="455"/>
      <c r="N375" s="281"/>
      <c r="O375" s="281">
        <f t="shared" si="986"/>
        <v>0</v>
      </c>
      <c r="P375" s="455"/>
      <c r="Q375" s="506"/>
      <c r="R375" s="506">
        <f t="shared" si="995"/>
        <v>0</v>
      </c>
      <c r="S375" s="506">
        <v>0</v>
      </c>
      <c r="T375" s="506"/>
      <c r="U375" s="506"/>
      <c r="V375" s="506">
        <v>0</v>
      </c>
      <c r="W375" s="506"/>
      <c r="X375" s="506"/>
      <c r="Y375" s="506">
        <f t="shared" si="993"/>
        <v>0</v>
      </c>
      <c r="Z375" s="506"/>
      <c r="AA375" s="506"/>
      <c r="AB375" s="506">
        <f t="shared" si="994"/>
        <v>0</v>
      </c>
      <c r="AC375" s="506"/>
      <c r="AD375" s="506"/>
      <c r="AE375" s="506">
        <f t="shared" si="1041"/>
        <v>0</v>
      </c>
      <c r="AF375" s="506"/>
      <c r="AG375" s="506"/>
      <c r="AH375" s="506">
        <f t="shared" si="1042"/>
        <v>0</v>
      </c>
    </row>
    <row r="376" spans="1:34" s="389" customFormat="1" ht="63.75" customHeight="1" x14ac:dyDescent="0.2">
      <c r="A376" s="396"/>
      <c r="B376" s="440" t="s">
        <v>768</v>
      </c>
      <c r="C376" s="455">
        <v>0</v>
      </c>
      <c r="D376" s="476"/>
      <c r="E376" s="455"/>
      <c r="F376" s="281">
        <f t="shared" si="998"/>
        <v>0</v>
      </c>
      <c r="G376" s="455"/>
      <c r="H376" s="281"/>
      <c r="I376" s="281">
        <f t="shared" si="1000"/>
        <v>0</v>
      </c>
      <c r="J376" s="455"/>
      <c r="K376" s="281"/>
      <c r="L376" s="281">
        <f t="shared" si="984"/>
        <v>0</v>
      </c>
      <c r="M376" s="455"/>
      <c r="N376" s="281"/>
      <c r="O376" s="281">
        <f t="shared" si="986"/>
        <v>0</v>
      </c>
      <c r="P376" s="455"/>
      <c r="Q376" s="506"/>
      <c r="R376" s="506">
        <f t="shared" si="995"/>
        <v>0</v>
      </c>
      <c r="S376" s="506">
        <v>0</v>
      </c>
      <c r="T376" s="506"/>
      <c r="U376" s="506"/>
      <c r="V376" s="506">
        <v>0</v>
      </c>
      <c r="W376" s="506"/>
      <c r="X376" s="506"/>
      <c r="Y376" s="506">
        <f t="shared" si="993"/>
        <v>0</v>
      </c>
      <c r="Z376" s="506"/>
      <c r="AA376" s="506"/>
      <c r="AB376" s="506">
        <f t="shared" si="994"/>
        <v>0</v>
      </c>
      <c r="AC376" s="506"/>
      <c r="AD376" s="506"/>
      <c r="AE376" s="506">
        <f t="shared" si="1041"/>
        <v>0</v>
      </c>
      <c r="AF376" s="506"/>
      <c r="AG376" s="506"/>
      <c r="AH376" s="506">
        <f t="shared" si="1042"/>
        <v>0</v>
      </c>
    </row>
    <row r="377" spans="1:34" s="486" customFormat="1" ht="24" customHeight="1" x14ac:dyDescent="0.2">
      <c r="A377" s="538" t="s">
        <v>783</v>
      </c>
      <c r="B377" s="539"/>
      <c r="C377" s="282">
        <f>C361+C331+C172+C159+C146+C135+C115+C110+C26+C10</f>
        <v>3540649278</v>
      </c>
      <c r="D377" s="282">
        <f>D361+D331+D172+D159+D146+D135+D115+D110+D26+D10</f>
        <v>115180000</v>
      </c>
      <c r="E377" s="282">
        <f>E361+E331+E172+E159+E146+E135+E115+E110+E26+E10</f>
        <v>0</v>
      </c>
      <c r="F377" s="282">
        <f>C377+D377+E377</f>
        <v>3655829278</v>
      </c>
      <c r="G377" s="473">
        <f>G361+G331+G172+G159+G146+G135+G115+G110+G26+G10</f>
        <v>-737225345</v>
      </c>
      <c r="H377" s="282">
        <f>H361+H331+H172+H159+H146+H135+H115+H110+H26+H10</f>
        <v>0</v>
      </c>
      <c r="I377" s="282">
        <f t="shared" si="1000"/>
        <v>2918603933</v>
      </c>
      <c r="J377" s="282">
        <f>J361+J331+J172+J159+J146+J135+J115+J110+J26+J10</f>
        <v>-301298382</v>
      </c>
      <c r="K377" s="282">
        <f>K361+K331+K172+K159+K146+K135+K115+K110+K26+K10</f>
        <v>0</v>
      </c>
      <c r="L377" s="282">
        <f t="shared" si="984"/>
        <v>2617305551</v>
      </c>
      <c r="M377" s="473">
        <f>M361+M331+M172+M159+M146+M135+M115+M110+M26+M10</f>
        <v>150305977</v>
      </c>
      <c r="N377" s="473">
        <f>N361+N331+N172+N159+N146+N135+N115+N110+N26+N10</f>
        <v>40000000</v>
      </c>
      <c r="O377" s="282">
        <f t="shared" si="986"/>
        <v>2807611528</v>
      </c>
      <c r="P377" s="507">
        <f>P361+P331+P172+P159+P146+P135+P115+P110+P26+P10</f>
        <v>0</v>
      </c>
      <c r="Q377" s="507">
        <f>Q361+Q331+Q172+Q159+Q146+Q135+Q115+Q110+Q26+Q10</f>
        <v>0</v>
      </c>
      <c r="R377" s="507">
        <f t="shared" si="995"/>
        <v>2807611528</v>
      </c>
      <c r="S377" s="507">
        <f t="shared" ref="S377:X377" si="1063">S361+S331+S172+S159+S146+S135+S115+S110+S26+S10</f>
        <v>2150588104</v>
      </c>
      <c r="T377" s="507">
        <f t="shared" si="1063"/>
        <v>7150000</v>
      </c>
      <c r="U377" s="507">
        <f t="shared" si="1063"/>
        <v>0</v>
      </c>
      <c r="V377" s="507">
        <f t="shared" si="1063"/>
        <v>2157738104</v>
      </c>
      <c r="W377" s="507">
        <f t="shared" si="1063"/>
        <v>-139483270</v>
      </c>
      <c r="X377" s="507">
        <f t="shared" si="1063"/>
        <v>0</v>
      </c>
      <c r="Y377" s="507">
        <f t="shared" si="993"/>
        <v>2018254834</v>
      </c>
      <c r="Z377" s="507">
        <f>Z361+Z331+Z172+Z159+Z146+Z135+Z115+Z110+Z26+Z10</f>
        <v>-13000000</v>
      </c>
      <c r="AA377" s="507">
        <f>AA361+AA331+AA172+AA159+AA146+AA135+AA115+AA110+AA26+AA10</f>
        <v>0</v>
      </c>
      <c r="AB377" s="507">
        <f t="shared" si="994"/>
        <v>2005254834</v>
      </c>
      <c r="AC377" s="507">
        <f>AC361+AC331+AC172+AC159+AC146+AC135+AC115+AC110+AC26+AC10</f>
        <v>-75164577</v>
      </c>
      <c r="AD377" s="507">
        <f>AD361+AD331+AD172+AD159+AD146+AD135+AD115+AD110+AD26+AD10</f>
        <v>0</v>
      </c>
      <c r="AE377" s="507">
        <f t="shared" si="1041"/>
        <v>1930090257</v>
      </c>
      <c r="AF377" s="507">
        <f>AF361+AF331+AF172+AF159+AF146+AF135+AF115+AF110+AF26+AF10</f>
        <v>0</v>
      </c>
      <c r="AG377" s="507">
        <f>AG361+AG331+AG172+AG159+AG146+AG135+AG115+AG110+AG26+AG10</f>
        <v>0</v>
      </c>
      <c r="AH377" s="507">
        <f t="shared" si="1042"/>
        <v>1930090257</v>
      </c>
    </row>
    <row r="378" spans="1:34" s="418" customFormat="1" ht="27" customHeight="1" x14ac:dyDescent="0.2">
      <c r="A378" s="540" t="s">
        <v>807</v>
      </c>
      <c r="B378" s="541"/>
      <c r="C378" s="490">
        <f t="shared" ref="C378:S378" si="1064">C382+C385</f>
        <v>2998011478</v>
      </c>
      <c r="D378" s="490">
        <f t="shared" ref="D378:E378" si="1065">D382+D385</f>
        <v>115180000</v>
      </c>
      <c r="E378" s="490">
        <f t="shared" si="1065"/>
        <v>0</v>
      </c>
      <c r="F378" s="281">
        <f t="shared" si="998"/>
        <v>3113191478</v>
      </c>
      <c r="G378" s="493">
        <f t="shared" ref="G378:H378" si="1066">G382+G385</f>
        <v>-737225345</v>
      </c>
      <c r="H378" s="490">
        <f t="shared" si="1066"/>
        <v>0</v>
      </c>
      <c r="I378" s="281">
        <f t="shared" si="1000"/>
        <v>2375966133</v>
      </c>
      <c r="J378" s="490">
        <f t="shared" ref="J378:K378" si="1067">J382+J385</f>
        <v>-301298382</v>
      </c>
      <c r="K378" s="490">
        <f t="shared" si="1067"/>
        <v>0</v>
      </c>
      <c r="L378" s="281">
        <f t="shared" si="984"/>
        <v>2074667751</v>
      </c>
      <c r="M378" s="493">
        <f t="shared" ref="M378:N378" si="1068">M382+M385</f>
        <v>150305977</v>
      </c>
      <c r="N378" s="493">
        <f t="shared" si="1068"/>
        <v>40000000</v>
      </c>
      <c r="O378" s="281">
        <f t="shared" si="986"/>
        <v>2264973728</v>
      </c>
      <c r="P378" s="490">
        <f t="shared" ref="P378:Q378" si="1069">P382+P385</f>
        <v>0</v>
      </c>
      <c r="Q378" s="490">
        <f t="shared" si="1069"/>
        <v>0</v>
      </c>
      <c r="R378" s="506">
        <f t="shared" si="995"/>
        <v>2264973728</v>
      </c>
      <c r="S378" s="490">
        <f t="shared" si="1064"/>
        <v>1966195304</v>
      </c>
      <c r="T378" s="490">
        <f t="shared" ref="T378:V378" si="1070">T382+T385</f>
        <v>7150000</v>
      </c>
      <c r="U378" s="490">
        <f t="shared" si="1070"/>
        <v>0</v>
      </c>
      <c r="V378" s="490">
        <f t="shared" si="1070"/>
        <v>1973345304</v>
      </c>
      <c r="W378" s="490">
        <f t="shared" ref="W378:X378" si="1071">W382+W385</f>
        <v>-139483270</v>
      </c>
      <c r="X378" s="490">
        <f t="shared" si="1071"/>
        <v>0</v>
      </c>
      <c r="Y378" s="506">
        <f t="shared" si="993"/>
        <v>1833862034</v>
      </c>
      <c r="Z378" s="490">
        <f t="shared" ref="Z378:AA378" si="1072">Z382+Z385</f>
        <v>-13000000</v>
      </c>
      <c r="AA378" s="490">
        <f t="shared" si="1072"/>
        <v>0</v>
      </c>
      <c r="AB378" s="506">
        <f t="shared" si="994"/>
        <v>1820862034</v>
      </c>
      <c r="AC378" s="490">
        <f t="shared" ref="AC378:AD378" si="1073">AC382+AC385</f>
        <v>-75164577</v>
      </c>
      <c r="AD378" s="490">
        <f t="shared" si="1073"/>
        <v>0</v>
      </c>
      <c r="AE378" s="506">
        <f t="shared" si="1041"/>
        <v>1745697457</v>
      </c>
      <c r="AF378" s="490">
        <f t="shared" ref="AF378:AG378" si="1074">AF382+AF385</f>
        <v>0</v>
      </c>
      <c r="AG378" s="490">
        <f t="shared" si="1074"/>
        <v>0</v>
      </c>
      <c r="AH378" s="506">
        <f t="shared" si="1042"/>
        <v>1745697457</v>
      </c>
    </row>
    <row r="379" spans="1:34" s="418" customFormat="1" ht="26.25" customHeight="1" x14ac:dyDescent="0.2">
      <c r="A379" s="540" t="s">
        <v>808</v>
      </c>
      <c r="B379" s="541"/>
      <c r="C379" s="490">
        <f t="shared" ref="C379:S379" si="1075">C383</f>
        <v>35705800</v>
      </c>
      <c r="D379" s="490">
        <f t="shared" ref="D379:E379" si="1076">D383</f>
        <v>0</v>
      </c>
      <c r="E379" s="490">
        <f t="shared" si="1076"/>
        <v>0</v>
      </c>
      <c r="F379" s="281">
        <f t="shared" si="998"/>
        <v>35705800</v>
      </c>
      <c r="G379" s="490">
        <f t="shared" ref="G379:H379" si="1077">G383</f>
        <v>0</v>
      </c>
      <c r="H379" s="490">
        <f t="shared" si="1077"/>
        <v>0</v>
      </c>
      <c r="I379" s="281">
        <f t="shared" si="1000"/>
        <v>35705800</v>
      </c>
      <c r="J379" s="490">
        <f t="shared" ref="J379:K379" si="1078">J383</f>
        <v>0</v>
      </c>
      <c r="K379" s="490">
        <f t="shared" si="1078"/>
        <v>0</v>
      </c>
      <c r="L379" s="281">
        <f t="shared" si="984"/>
        <v>35705800</v>
      </c>
      <c r="M379" s="490">
        <f t="shared" ref="M379:N379" si="1079">M383</f>
        <v>0</v>
      </c>
      <c r="N379" s="490">
        <f t="shared" si="1079"/>
        <v>0</v>
      </c>
      <c r="O379" s="281">
        <f t="shared" si="986"/>
        <v>35705800</v>
      </c>
      <c r="P379" s="490">
        <f t="shared" ref="P379:Q379" si="1080">P383</f>
        <v>0</v>
      </c>
      <c r="Q379" s="490">
        <f t="shared" si="1080"/>
        <v>0</v>
      </c>
      <c r="R379" s="506">
        <f t="shared" si="995"/>
        <v>35705800</v>
      </c>
      <c r="S379" s="490">
        <f t="shared" si="1075"/>
        <v>35284800</v>
      </c>
      <c r="T379" s="490">
        <f t="shared" ref="T379:V379" si="1081">T383</f>
        <v>0</v>
      </c>
      <c r="U379" s="490">
        <f t="shared" si="1081"/>
        <v>0</v>
      </c>
      <c r="V379" s="490">
        <f t="shared" si="1081"/>
        <v>35284800</v>
      </c>
      <c r="W379" s="490">
        <f t="shared" ref="W379:X379" si="1082">W383</f>
        <v>0</v>
      </c>
      <c r="X379" s="490">
        <f t="shared" si="1082"/>
        <v>0</v>
      </c>
      <c r="Y379" s="506">
        <f t="shared" si="993"/>
        <v>35284800</v>
      </c>
      <c r="Z379" s="490">
        <f t="shared" ref="Z379:AA379" si="1083">Z383</f>
        <v>0</v>
      </c>
      <c r="AA379" s="490">
        <f t="shared" si="1083"/>
        <v>0</v>
      </c>
      <c r="AB379" s="506">
        <f t="shared" si="994"/>
        <v>35284800</v>
      </c>
      <c r="AC379" s="490">
        <f t="shared" ref="AC379:AD379" si="1084">AC383</f>
        <v>0</v>
      </c>
      <c r="AD379" s="490">
        <f t="shared" si="1084"/>
        <v>0</v>
      </c>
      <c r="AE379" s="506">
        <f t="shared" si="1041"/>
        <v>35284800</v>
      </c>
      <c r="AF379" s="490">
        <f t="shared" ref="AF379:AG379" si="1085">AF383</f>
        <v>0</v>
      </c>
      <c r="AG379" s="490">
        <f t="shared" si="1085"/>
        <v>0</v>
      </c>
      <c r="AH379" s="506">
        <f t="shared" si="1042"/>
        <v>35284800</v>
      </c>
    </row>
    <row r="380" spans="1:34" s="418" customFormat="1" ht="44.25" customHeight="1" x14ac:dyDescent="0.2">
      <c r="A380" s="540" t="s">
        <v>809</v>
      </c>
      <c r="B380" s="541"/>
      <c r="C380" s="490">
        <f t="shared" ref="C380:S380" si="1086">C387</f>
        <v>506932000</v>
      </c>
      <c r="D380" s="490">
        <f t="shared" ref="D380:E380" si="1087">D387</f>
        <v>0</v>
      </c>
      <c r="E380" s="490">
        <f t="shared" si="1087"/>
        <v>0</v>
      </c>
      <c r="F380" s="281">
        <f t="shared" si="998"/>
        <v>506932000</v>
      </c>
      <c r="G380" s="490">
        <f t="shared" ref="G380:H380" si="1088">G387</f>
        <v>0</v>
      </c>
      <c r="H380" s="490">
        <f t="shared" si="1088"/>
        <v>0</v>
      </c>
      <c r="I380" s="281">
        <f t="shared" si="1000"/>
        <v>506932000</v>
      </c>
      <c r="J380" s="490">
        <f t="shared" ref="J380:K380" si="1089">J387</f>
        <v>0</v>
      </c>
      <c r="K380" s="490">
        <f t="shared" si="1089"/>
        <v>0</v>
      </c>
      <c r="L380" s="281">
        <f t="shared" si="984"/>
        <v>506932000</v>
      </c>
      <c r="M380" s="490">
        <f t="shared" ref="M380:N380" si="1090">M387</f>
        <v>0</v>
      </c>
      <c r="N380" s="490">
        <f t="shared" si="1090"/>
        <v>0</v>
      </c>
      <c r="O380" s="281">
        <f t="shared" si="986"/>
        <v>506932000</v>
      </c>
      <c r="P380" s="490">
        <f t="shared" ref="P380:Q380" si="1091">P387</f>
        <v>0</v>
      </c>
      <c r="Q380" s="490">
        <f t="shared" si="1091"/>
        <v>0</v>
      </c>
      <c r="R380" s="506">
        <f t="shared" si="995"/>
        <v>506932000</v>
      </c>
      <c r="S380" s="490">
        <f t="shared" si="1086"/>
        <v>149108000</v>
      </c>
      <c r="T380" s="490">
        <f t="shared" ref="T380:V380" si="1092">T387</f>
        <v>0</v>
      </c>
      <c r="U380" s="490">
        <f t="shared" si="1092"/>
        <v>0</v>
      </c>
      <c r="V380" s="490">
        <f t="shared" si="1092"/>
        <v>149108000</v>
      </c>
      <c r="W380" s="490">
        <f t="shared" ref="W380:X380" si="1093">W387</f>
        <v>0</v>
      </c>
      <c r="X380" s="490">
        <f t="shared" si="1093"/>
        <v>0</v>
      </c>
      <c r="Y380" s="506">
        <f t="shared" si="993"/>
        <v>149108000</v>
      </c>
      <c r="Z380" s="490">
        <f t="shared" ref="Z380:AA380" si="1094">Z387</f>
        <v>0</v>
      </c>
      <c r="AA380" s="490">
        <f t="shared" si="1094"/>
        <v>0</v>
      </c>
      <c r="AB380" s="506">
        <f t="shared" si="994"/>
        <v>149108000</v>
      </c>
      <c r="AC380" s="490">
        <f t="shared" ref="AC380:AD380" si="1095">AC387</f>
        <v>0</v>
      </c>
      <c r="AD380" s="490">
        <f t="shared" si="1095"/>
        <v>0</v>
      </c>
      <c r="AE380" s="506">
        <f t="shared" si="1041"/>
        <v>149108000</v>
      </c>
      <c r="AF380" s="490">
        <f t="shared" ref="AF380:AG380" si="1096">AF387</f>
        <v>0</v>
      </c>
      <c r="AG380" s="490">
        <f t="shared" si="1096"/>
        <v>0</v>
      </c>
      <c r="AH380" s="506">
        <f t="shared" si="1042"/>
        <v>149108000</v>
      </c>
    </row>
    <row r="381" spans="1:34" s="486" customFormat="1" ht="24" customHeight="1" x14ac:dyDescent="0.2">
      <c r="A381" s="538" t="s">
        <v>810</v>
      </c>
      <c r="B381" s="539"/>
      <c r="C381" s="282">
        <f t="shared" ref="C381:S381" si="1097">C382+C383</f>
        <v>1351786668</v>
      </c>
      <c r="D381" s="473">
        <f t="shared" ref="D381:E381" si="1098">D382+D383</f>
        <v>45164518</v>
      </c>
      <c r="E381" s="282">
        <f t="shared" si="1098"/>
        <v>0</v>
      </c>
      <c r="F381" s="282">
        <f t="shared" si="998"/>
        <v>1396951186</v>
      </c>
      <c r="G381" s="473">
        <f t="shared" ref="G381:H381" si="1099">G382+G383</f>
        <v>-35278922</v>
      </c>
      <c r="H381" s="282">
        <f t="shared" si="1099"/>
        <v>0</v>
      </c>
      <c r="I381" s="282">
        <f t="shared" si="1000"/>
        <v>1361672264</v>
      </c>
      <c r="J381" s="282">
        <f t="shared" ref="J381:K381" si="1100">J382+J383</f>
        <v>-41629692</v>
      </c>
      <c r="K381" s="282">
        <f t="shared" si="1100"/>
        <v>-45194557</v>
      </c>
      <c r="L381" s="282">
        <f t="shared" si="984"/>
        <v>1274848015</v>
      </c>
      <c r="M381" s="473">
        <f t="shared" ref="M381:N381" si="1101">M382+M383</f>
        <v>95305977</v>
      </c>
      <c r="N381" s="473">
        <f t="shared" si="1101"/>
        <v>40000000</v>
      </c>
      <c r="O381" s="282">
        <f t="shared" si="986"/>
        <v>1410153992</v>
      </c>
      <c r="P381" s="507">
        <f t="shared" ref="P381:Q381" si="1102">P382+P383</f>
        <v>0</v>
      </c>
      <c r="Q381" s="507">
        <f t="shared" si="1102"/>
        <v>0</v>
      </c>
      <c r="R381" s="507">
        <f t="shared" si="995"/>
        <v>1410153992</v>
      </c>
      <c r="S381" s="507">
        <f t="shared" si="1097"/>
        <v>981809575</v>
      </c>
      <c r="T381" s="507">
        <f t="shared" ref="T381:V381" si="1103">T382+T383</f>
        <v>0</v>
      </c>
      <c r="U381" s="507">
        <f t="shared" si="1103"/>
        <v>0</v>
      </c>
      <c r="V381" s="507">
        <f t="shared" si="1103"/>
        <v>981809575</v>
      </c>
      <c r="W381" s="507">
        <f t="shared" ref="W381:X381" si="1104">W382+W383</f>
        <v>49950000</v>
      </c>
      <c r="X381" s="507">
        <f t="shared" si="1104"/>
        <v>0</v>
      </c>
      <c r="Y381" s="507">
        <f t="shared" si="993"/>
        <v>1031759575</v>
      </c>
      <c r="Z381" s="507">
        <f t="shared" ref="Z381:AA381" si="1105">Z382+Z383</f>
        <v>-13000000</v>
      </c>
      <c r="AA381" s="507">
        <f t="shared" si="1105"/>
        <v>0</v>
      </c>
      <c r="AB381" s="507">
        <f t="shared" si="994"/>
        <v>1018759575</v>
      </c>
      <c r="AC381" s="507">
        <f t="shared" ref="AC381:AD381" si="1106">AC382+AC383</f>
        <v>0</v>
      </c>
      <c r="AD381" s="507">
        <f t="shared" si="1106"/>
        <v>0</v>
      </c>
      <c r="AE381" s="507">
        <f t="shared" si="1041"/>
        <v>1018759575</v>
      </c>
      <c r="AF381" s="507">
        <f t="shared" ref="AF381:AG381" si="1107">AF382+AF383</f>
        <v>0</v>
      </c>
      <c r="AG381" s="507">
        <f t="shared" si="1107"/>
        <v>0</v>
      </c>
      <c r="AH381" s="507">
        <f t="shared" si="1042"/>
        <v>1018759575</v>
      </c>
    </row>
    <row r="382" spans="1:34" s="418" customFormat="1" ht="27.75" customHeight="1" x14ac:dyDescent="0.2">
      <c r="A382" s="540" t="s">
        <v>807</v>
      </c>
      <c r="B382" s="541"/>
      <c r="C382" s="281">
        <f>C16+C19+C24+C32+C34+C37+C40+C43+C46+C49+C52+C55+C58+C60+C114+C124+C139+C163+C335</f>
        <v>1316080868</v>
      </c>
      <c r="D382" s="471">
        <f>D16+D19+D24+D32+D34+D37+D40+D43+D46+D49+D52+D55+D58+D60+D114+D124+D139+D163+D335</f>
        <v>45164518</v>
      </c>
      <c r="E382" s="281">
        <f>E16+E19+E24+E32+E34+E37+E40+E43+E46+E49+E52+E55+E58+E60+E114+E124+E139+E163+E335</f>
        <v>0</v>
      </c>
      <c r="F382" s="281">
        <f t="shared" si="998"/>
        <v>1361245386</v>
      </c>
      <c r="G382" s="471">
        <f>G16+G19+G24+G32+G34+G37+G40+G43+G46+G49+G52+G55+G58+G60+G114+G124+G139+G163+G335</f>
        <v>-35278922</v>
      </c>
      <c r="H382" s="281">
        <f>H16+H19+H24+H32+H34+H37+H40+H43+H46+H49+H52+H55+H58+H60+H114+H124+H139+H163+H335</f>
        <v>0</v>
      </c>
      <c r="I382" s="281">
        <f t="shared" si="1000"/>
        <v>1325966464</v>
      </c>
      <c r="J382" s="281">
        <f>J16+J19+J24+J32+J34+J37+J40+J43+J46+J49+J52+J55+J58+J60+J114+J124+J139+J163+J335</f>
        <v>-41629692</v>
      </c>
      <c r="K382" s="281">
        <f>K16+K19+K24+K32+K34+K37+K40+K43+K46+K49+K52+K55+K58+K60+K114+K124+K139+K163+K335</f>
        <v>-45194557</v>
      </c>
      <c r="L382" s="281">
        <f t="shared" si="984"/>
        <v>1239142215</v>
      </c>
      <c r="M382" s="471">
        <f>M16+M19+M24+M32+M34+M37+M40+M43+M46+M49+M52+M55+M58+M60+M114+M124+M139+M163+M309+M335</f>
        <v>95305977</v>
      </c>
      <c r="N382" s="471">
        <f>N16+N19+N24+N32+N34+N37+N40+N43+N46+N49+N52+N55+N58+N60+N114+N124+N139+N163+N309+N335</f>
        <v>40000000</v>
      </c>
      <c r="O382" s="281">
        <f t="shared" si="986"/>
        <v>1374448192</v>
      </c>
      <c r="P382" s="506">
        <f>P16+P19+P24+P32+P34+P37+P40+P43+P46+P49+P52+P55+P58+P60+P114+P124+P139+P163+P309+P335</f>
        <v>0</v>
      </c>
      <c r="Q382" s="506">
        <f>Q16+Q19+Q24+Q32+Q34+Q37+Q40+Q43+Q46+Q49+Q52+Q55+Q58+Q60+Q114+Q124+Q139+Q163+Q309+Q335</f>
        <v>0</v>
      </c>
      <c r="R382" s="506">
        <f t="shared" si="995"/>
        <v>1374448192</v>
      </c>
      <c r="S382" s="506">
        <f t="shared" ref="S382:X382" si="1108">S16+S19+S24+S32+S34+S37+S40+S43+S46+S49+S52+S55+S58+S60+S114+S124+S139+S163+S335</f>
        <v>946524775</v>
      </c>
      <c r="T382" s="506">
        <f t="shared" si="1108"/>
        <v>0</v>
      </c>
      <c r="U382" s="506">
        <f t="shared" si="1108"/>
        <v>0</v>
      </c>
      <c r="V382" s="506">
        <f t="shared" si="1108"/>
        <v>946524775</v>
      </c>
      <c r="W382" s="506">
        <f t="shared" si="1108"/>
        <v>49950000</v>
      </c>
      <c r="X382" s="506">
        <f t="shared" si="1108"/>
        <v>0</v>
      </c>
      <c r="Y382" s="506">
        <f t="shared" si="993"/>
        <v>996474775</v>
      </c>
      <c r="Z382" s="506">
        <f>Z16+Z19+Z24+Z32+Z34+Z37+Z40+Z43+Z46+Z49+Z52+Z55+Z58+Z60+Z114+Z124+Z139+Z163+Z335</f>
        <v>-13000000</v>
      </c>
      <c r="AA382" s="506">
        <f>AA16+AA19+AA24+AA32+AA34+AA37+AA40+AA43+AA46+AA49+AA52+AA55+AA58+AA60+AA114+AA124+AA139+AA163+AA335</f>
        <v>0</v>
      </c>
      <c r="AB382" s="506">
        <f t="shared" si="994"/>
        <v>983474775</v>
      </c>
      <c r="AC382" s="506">
        <f t="shared" ref="AC382:AD382" si="1109">AC16+AC19+AC24+AC32+AC34+AC37+AC40+AC43+AC46+AC49+AC52+AC55+AC58+AC60+AC114+AC124+AC139+AC163+AC309+AC335</f>
        <v>0</v>
      </c>
      <c r="AD382" s="506">
        <f t="shared" si="1109"/>
        <v>0</v>
      </c>
      <c r="AE382" s="506">
        <f t="shared" si="1041"/>
        <v>983474775</v>
      </c>
      <c r="AF382" s="506">
        <f t="shared" ref="AF382:AG382" si="1110">AF16+AF19+AF24+AF32+AF34+AF37+AF40+AF43+AF46+AF49+AF52+AF55+AF58+AF60+AF114+AF124+AF139+AF163+AF309+AF335</f>
        <v>0</v>
      </c>
      <c r="AG382" s="506">
        <f t="shared" si="1110"/>
        <v>0</v>
      </c>
      <c r="AH382" s="506">
        <f t="shared" si="1042"/>
        <v>983474775</v>
      </c>
    </row>
    <row r="383" spans="1:34" s="418" customFormat="1" ht="30" customHeight="1" x14ac:dyDescent="0.2">
      <c r="A383" s="540" t="s">
        <v>808</v>
      </c>
      <c r="B383" s="541"/>
      <c r="C383" s="281">
        <f>SUM(C125)</f>
        <v>35705800</v>
      </c>
      <c r="D383" s="281">
        <f>SUM(D125)</f>
        <v>0</v>
      </c>
      <c r="E383" s="281">
        <f>SUM(E125)</f>
        <v>0</v>
      </c>
      <c r="F383" s="281">
        <f t="shared" si="998"/>
        <v>35705800</v>
      </c>
      <c r="G383" s="281">
        <f>SUM(G125)</f>
        <v>0</v>
      </c>
      <c r="H383" s="281">
        <f>SUM(H125)</f>
        <v>0</v>
      </c>
      <c r="I383" s="281">
        <f t="shared" si="1000"/>
        <v>35705800</v>
      </c>
      <c r="J383" s="281">
        <f>SUM(J125)</f>
        <v>0</v>
      </c>
      <c r="K383" s="281">
        <f>SUM(K125)</f>
        <v>0</v>
      </c>
      <c r="L383" s="281">
        <f t="shared" si="984"/>
        <v>35705800</v>
      </c>
      <c r="M383" s="281">
        <f>SUM(M125)</f>
        <v>0</v>
      </c>
      <c r="N383" s="281">
        <f>SUM(N125)</f>
        <v>0</v>
      </c>
      <c r="O383" s="281">
        <f t="shared" si="986"/>
        <v>35705800</v>
      </c>
      <c r="P383" s="506">
        <f>SUM(P125)</f>
        <v>0</v>
      </c>
      <c r="Q383" s="506">
        <f>SUM(Q125)</f>
        <v>0</v>
      </c>
      <c r="R383" s="506">
        <f t="shared" si="995"/>
        <v>35705800</v>
      </c>
      <c r="S383" s="506">
        <f t="shared" ref="S383:X383" si="1111">SUM(S125)</f>
        <v>35284800</v>
      </c>
      <c r="T383" s="506">
        <f t="shared" si="1111"/>
        <v>0</v>
      </c>
      <c r="U383" s="506">
        <f t="shared" si="1111"/>
        <v>0</v>
      </c>
      <c r="V383" s="506">
        <f t="shared" si="1111"/>
        <v>35284800</v>
      </c>
      <c r="W383" s="506">
        <f t="shared" si="1111"/>
        <v>0</v>
      </c>
      <c r="X383" s="506">
        <f t="shared" si="1111"/>
        <v>0</v>
      </c>
      <c r="Y383" s="506">
        <f t="shared" si="993"/>
        <v>35284800</v>
      </c>
      <c r="Z383" s="506">
        <f>SUM(Z125)</f>
        <v>0</v>
      </c>
      <c r="AA383" s="506">
        <f>SUM(AA125)</f>
        <v>0</v>
      </c>
      <c r="AB383" s="506">
        <f t="shared" si="994"/>
        <v>35284800</v>
      </c>
      <c r="AC383" s="506">
        <f>SUM(AC125)</f>
        <v>0</v>
      </c>
      <c r="AD383" s="506">
        <f>SUM(AD125)</f>
        <v>0</v>
      </c>
      <c r="AE383" s="506">
        <f t="shared" si="1041"/>
        <v>35284800</v>
      </c>
      <c r="AF383" s="506">
        <f>SUM(AF125)</f>
        <v>0</v>
      </c>
      <c r="AG383" s="506">
        <f>SUM(AG125)</f>
        <v>0</v>
      </c>
      <c r="AH383" s="506">
        <f t="shared" si="1042"/>
        <v>35284800</v>
      </c>
    </row>
    <row r="384" spans="1:34" s="486" customFormat="1" ht="39" customHeight="1" x14ac:dyDescent="0.2">
      <c r="A384" s="538" t="s">
        <v>811</v>
      </c>
      <c r="B384" s="539"/>
      <c r="C384" s="282">
        <f t="shared" ref="C384:S384" si="1112">C385+C386+C387</f>
        <v>2188862610</v>
      </c>
      <c r="D384" s="473">
        <f t="shared" ref="D384:E384" si="1113">D385+D386+D387</f>
        <v>70015482</v>
      </c>
      <c r="E384" s="282">
        <f t="shared" si="1113"/>
        <v>0</v>
      </c>
      <c r="F384" s="282">
        <f t="shared" si="998"/>
        <v>2258878092</v>
      </c>
      <c r="G384" s="473">
        <f t="shared" ref="G384:H384" si="1114">G385+G386+G387</f>
        <v>-701946423</v>
      </c>
      <c r="H384" s="282">
        <f t="shared" si="1114"/>
        <v>0</v>
      </c>
      <c r="I384" s="282">
        <f t="shared" si="1000"/>
        <v>1556931669</v>
      </c>
      <c r="J384" s="282">
        <f t="shared" ref="J384:K384" si="1115">J385+J386+J387</f>
        <v>-259668690</v>
      </c>
      <c r="K384" s="282">
        <f t="shared" si="1115"/>
        <v>45194557</v>
      </c>
      <c r="L384" s="282">
        <f t="shared" si="984"/>
        <v>1342457536</v>
      </c>
      <c r="M384" s="473">
        <f t="shared" ref="M384:N384" si="1116">M385+M386+M387</f>
        <v>55000000</v>
      </c>
      <c r="N384" s="282">
        <f t="shared" si="1116"/>
        <v>0</v>
      </c>
      <c r="O384" s="282">
        <f t="shared" si="986"/>
        <v>1397457536</v>
      </c>
      <c r="P384" s="507">
        <f t="shared" ref="P384:Q384" si="1117">P385+P386+P387</f>
        <v>0</v>
      </c>
      <c r="Q384" s="507">
        <f t="shared" si="1117"/>
        <v>0</v>
      </c>
      <c r="R384" s="507">
        <f t="shared" si="995"/>
        <v>1397457536</v>
      </c>
      <c r="S384" s="507">
        <f t="shared" si="1112"/>
        <v>1168778529</v>
      </c>
      <c r="T384" s="507">
        <f t="shared" ref="T384:V384" si="1118">T385+T386+T387</f>
        <v>7150000</v>
      </c>
      <c r="U384" s="507">
        <f t="shared" si="1118"/>
        <v>0</v>
      </c>
      <c r="V384" s="507">
        <f t="shared" si="1118"/>
        <v>1175928529</v>
      </c>
      <c r="W384" s="507">
        <f t="shared" ref="W384:X384" si="1119">W385+W386+W387</f>
        <v>-189433270</v>
      </c>
      <c r="X384" s="507">
        <f t="shared" si="1119"/>
        <v>0</v>
      </c>
      <c r="Y384" s="507">
        <f t="shared" si="993"/>
        <v>986495259</v>
      </c>
      <c r="Z384" s="507">
        <f t="shared" ref="Z384:AA384" si="1120">Z385+Z386+Z387</f>
        <v>0</v>
      </c>
      <c r="AA384" s="507">
        <f t="shared" si="1120"/>
        <v>0</v>
      </c>
      <c r="AB384" s="507">
        <f t="shared" si="994"/>
        <v>986495259</v>
      </c>
      <c r="AC384" s="507">
        <f t="shared" ref="AC384:AD384" si="1121">AC385+AC386+AC387</f>
        <v>-75164577</v>
      </c>
      <c r="AD384" s="507">
        <f t="shared" si="1121"/>
        <v>0</v>
      </c>
      <c r="AE384" s="507">
        <f t="shared" si="1041"/>
        <v>911330682</v>
      </c>
      <c r="AF384" s="507">
        <f t="shared" ref="AF384:AG384" si="1122">AF385+AF386+AF387</f>
        <v>0</v>
      </c>
      <c r="AG384" s="507">
        <f t="shared" si="1122"/>
        <v>0</v>
      </c>
      <c r="AH384" s="507">
        <f t="shared" si="1042"/>
        <v>911330682</v>
      </c>
    </row>
    <row r="385" spans="1:34" s="418" customFormat="1" ht="23.25" customHeight="1" x14ac:dyDescent="0.2">
      <c r="A385" s="540" t="s">
        <v>807</v>
      </c>
      <c r="B385" s="541"/>
      <c r="C385" s="281">
        <f>C66+C69+C72+C75+C78+C81+C84++C88+C91+C98+C102+C109+C119+C121+C131+C134+C144+C153+C157+C171+C176+C249+C358+C360+C364</f>
        <v>1681930610</v>
      </c>
      <c r="D385" s="471">
        <f>D66+D69+D72+D75+D78+D81+D84++D88+D91+D98+D102+D109+D119+D121+D131+D134+D144+D153+D157+D171+D176+D249+D358+D360+D364</f>
        <v>70015482</v>
      </c>
      <c r="E385" s="281">
        <f>E66+E69+E72+E75+E78+E81+E84++E88+E91+E98+E102+E109+E119+E121+E131+E134+E144+E153+E157+E171+E176+E249+E358+E360+E364</f>
        <v>0</v>
      </c>
      <c r="F385" s="281">
        <f t="shared" si="998"/>
        <v>1751946092</v>
      </c>
      <c r="G385" s="471">
        <f>G66+G69+G72+G75+G78+G81+G84++G88+G91+G98+G102+G109+G119+G121+G131+G134+G144+G153+G157+G171+G176+G249+G358+G360+G364</f>
        <v>-701946423</v>
      </c>
      <c r="H385" s="281">
        <f>H66+H69+H72+H75+H78+H81+H84++H88+H91+H98+H102+H109+H119+H121+H131+H134+H144+H153+H157+H171+H176+H249+H358+H360+H364</f>
        <v>0</v>
      </c>
      <c r="I385" s="281">
        <f t="shared" si="1000"/>
        <v>1049999669</v>
      </c>
      <c r="J385" s="281">
        <f>J66+J69+J72+J75+J78+J81+J84++J88+J91+J98+J102+J109+J119+J121+J131+J134+J144+J153+J157+J171+J176+J249+J358+J360+J364+J168</f>
        <v>-259668690</v>
      </c>
      <c r="K385" s="281">
        <f>K66+K69+K72+K75+K78+K81+K84++K88+K91+K95+K98+K102+K109+K119+K121+K131+K134+K144+K153+K157+K171+K176+K249+K358+K360+K364</f>
        <v>45194557</v>
      </c>
      <c r="L385" s="281">
        <f t="shared" si="984"/>
        <v>835525536</v>
      </c>
      <c r="M385" s="471">
        <f>M66+M69+M72+M75+M78+M81+M84++M88+M91+M98+M102+M109+M119+M121+M131+M134+M144+M153+M157+M171+M176+M249+M358+M360+M364+M168</f>
        <v>55000000</v>
      </c>
      <c r="N385" s="281">
        <f>N66+N69+N72+N75+N78+N81+N84++N88+N91+N95+N98+N102+N109+N119+N121+N131+N134+N144+N153+N157+N171+N176+N249+N358+N360+N364</f>
        <v>0</v>
      </c>
      <c r="O385" s="281">
        <f t="shared" si="986"/>
        <v>890525536</v>
      </c>
      <c r="P385" s="506">
        <f>P66+P69+P72+P75+P78+P81+P84++P88+P91+P98+P102+P109+P119+P121+P131+P134+P144+P153+P157+P171+P176+P249+P358+P360+P364+P168</f>
        <v>0</v>
      </c>
      <c r="Q385" s="506">
        <f>Q66+Q69+Q72+Q75+Q78+Q81+Q84++Q88+Q91+Q95+Q98+Q102+Q109+Q119+Q121+Q131+Q134+Q144+Q153+Q157+Q171+Q176+Q249+Q358+Q360+Q364</f>
        <v>0</v>
      </c>
      <c r="R385" s="506">
        <f t="shared" si="995"/>
        <v>890525536</v>
      </c>
      <c r="S385" s="506">
        <f t="shared" ref="S385:X385" si="1123">S66+S69+S72+S75+S78+S81+S84++S88+S91+S98+S102+S109+S119+S121+S131+S134+S144+S153+S157+S171+S176+S249+S358+S360+S364</f>
        <v>1019670529</v>
      </c>
      <c r="T385" s="506">
        <f t="shared" si="1123"/>
        <v>7150000</v>
      </c>
      <c r="U385" s="506">
        <f t="shared" si="1123"/>
        <v>0</v>
      </c>
      <c r="V385" s="506">
        <f t="shared" si="1123"/>
        <v>1026820529</v>
      </c>
      <c r="W385" s="506">
        <f t="shared" si="1123"/>
        <v>-189433270</v>
      </c>
      <c r="X385" s="506">
        <f t="shared" si="1123"/>
        <v>0</v>
      </c>
      <c r="Y385" s="506">
        <f t="shared" si="993"/>
        <v>837387259</v>
      </c>
      <c r="Z385" s="506">
        <f>Z66+Z69+Z72+Z75+Z78+Z81+Z84++Z88+Z91+Z98+Z102+Z109+Z119+Z121+Z131+Z134+Z144+Z153+Z157+Z171+Z176+Z249+Z358+Z360+Z364</f>
        <v>0</v>
      </c>
      <c r="AA385" s="506">
        <f>AA66+AA69+AA72+AA75+AA78+AA81+AA84++AA88+AA91+AA98+AA102+AA109+AA119+AA121+AA131+AA134+AA144+AA153+AA157+AA171+AA176+AA249+AA358+AA360+AA364</f>
        <v>0</v>
      </c>
      <c r="AB385" s="506">
        <f t="shared" si="994"/>
        <v>837387259</v>
      </c>
      <c r="AC385" s="506">
        <f>AC66+AC69+AC72+AC75+AC78+AC81+AC84++AC88+AC91+AC98+AC102+AC109+AC119+AC121+AC131+AC134+AC144+AC153+AC157+AC171+AC176+AC249+AC358+AC360+AC364</f>
        <v>-75164577</v>
      </c>
      <c r="AD385" s="506">
        <f>AD66+AD69+AD72+AD75+AD78+AD81+AD84++AD88+AD91+AD98+AD102+AD109+AD119+AD121+AD131+AD134+AD144+AD153+AD157+AD171+AD176+AD249+AD358+AD360+AD364</f>
        <v>0</v>
      </c>
      <c r="AE385" s="506">
        <f t="shared" si="1041"/>
        <v>762222682</v>
      </c>
      <c r="AF385" s="506">
        <f>AF66+AF69+AF72+AF75+AF78+AF81+AF84++AF88+AF91+AF98+AF102+AF109+AF119+AF121+AF131+AF134+AF144+AF153+AF157+AF171+AF176+AF249+AF358+AF360+AF364</f>
        <v>0</v>
      </c>
      <c r="AG385" s="506">
        <f>AG66+AG69+AG72+AG75+AG78+AG81+AG84++AG88+AG91+AG98+AG102+AG109+AG119+AG121+AG131+AG134+AG144+AG153+AG157+AG171+AG176+AG249+AG358+AG360+AG364</f>
        <v>0</v>
      </c>
      <c r="AH385" s="506">
        <f t="shared" si="1042"/>
        <v>762222682</v>
      </c>
    </row>
    <row r="386" spans="1:34" s="418" customFormat="1" ht="26.25" hidden="1" customHeight="1" x14ac:dyDescent="0.2">
      <c r="A386" s="542" t="s">
        <v>808</v>
      </c>
      <c r="B386" s="543"/>
      <c r="C386" s="463"/>
      <c r="D386" s="463"/>
      <c r="E386" s="463"/>
      <c r="F386" s="281">
        <f t="shared" si="998"/>
        <v>0</v>
      </c>
      <c r="G386" s="463"/>
      <c r="H386" s="463"/>
      <c r="I386" s="281">
        <f t="shared" si="1000"/>
        <v>0</v>
      </c>
      <c r="J386" s="463"/>
      <c r="K386" s="463"/>
      <c r="L386" s="281">
        <f t="shared" si="984"/>
        <v>0</v>
      </c>
      <c r="M386" s="463"/>
      <c r="N386" s="463"/>
      <c r="O386" s="281">
        <f t="shared" si="986"/>
        <v>0</v>
      </c>
      <c r="P386" s="463"/>
      <c r="Q386" s="463"/>
      <c r="R386" s="506">
        <f t="shared" si="995"/>
        <v>0</v>
      </c>
      <c r="S386" s="463"/>
      <c r="T386" s="463"/>
      <c r="U386" s="463"/>
      <c r="V386" s="463"/>
      <c r="W386" s="463"/>
      <c r="X386" s="463"/>
      <c r="Y386" s="506">
        <f t="shared" si="993"/>
        <v>0</v>
      </c>
      <c r="Z386" s="463"/>
      <c r="AA386" s="463"/>
      <c r="AB386" s="506">
        <f t="shared" si="994"/>
        <v>0</v>
      </c>
      <c r="AC386" s="463"/>
      <c r="AD386" s="463"/>
      <c r="AE386" s="506">
        <f t="shared" si="1041"/>
        <v>0</v>
      </c>
      <c r="AF386" s="463"/>
      <c r="AG386" s="463"/>
      <c r="AH386" s="506">
        <f t="shared" si="1042"/>
        <v>0</v>
      </c>
    </row>
    <row r="387" spans="1:34" s="418" customFormat="1" ht="39.75" customHeight="1" x14ac:dyDescent="0.2">
      <c r="A387" s="544" t="s">
        <v>809</v>
      </c>
      <c r="B387" s="544"/>
      <c r="C387" s="281">
        <f>C129</f>
        <v>506932000</v>
      </c>
      <c r="D387" s="281">
        <f>D129</f>
        <v>0</v>
      </c>
      <c r="E387" s="281">
        <f>E129</f>
        <v>0</v>
      </c>
      <c r="F387" s="281">
        <f t="shared" si="998"/>
        <v>506932000</v>
      </c>
      <c r="G387" s="281">
        <f>G129</f>
        <v>0</v>
      </c>
      <c r="H387" s="281">
        <f>H129</f>
        <v>0</v>
      </c>
      <c r="I387" s="281">
        <f t="shared" si="1000"/>
        <v>506932000</v>
      </c>
      <c r="J387" s="281">
        <f>J129</f>
        <v>0</v>
      </c>
      <c r="K387" s="281">
        <f>K129</f>
        <v>0</v>
      </c>
      <c r="L387" s="281">
        <f t="shared" si="984"/>
        <v>506932000</v>
      </c>
      <c r="M387" s="281">
        <f>M129</f>
        <v>0</v>
      </c>
      <c r="N387" s="281">
        <f>N129</f>
        <v>0</v>
      </c>
      <c r="O387" s="281">
        <f t="shared" si="986"/>
        <v>506932000</v>
      </c>
      <c r="P387" s="506">
        <f>P129</f>
        <v>0</v>
      </c>
      <c r="Q387" s="506">
        <f>Q129</f>
        <v>0</v>
      </c>
      <c r="R387" s="506">
        <f t="shared" si="995"/>
        <v>506932000</v>
      </c>
      <c r="S387" s="506">
        <f t="shared" ref="S387:X387" si="1124">S129</f>
        <v>149108000</v>
      </c>
      <c r="T387" s="506">
        <f t="shared" si="1124"/>
        <v>0</v>
      </c>
      <c r="U387" s="506">
        <f t="shared" si="1124"/>
        <v>0</v>
      </c>
      <c r="V387" s="506">
        <f t="shared" si="1124"/>
        <v>149108000</v>
      </c>
      <c r="W387" s="506">
        <f t="shared" si="1124"/>
        <v>0</v>
      </c>
      <c r="X387" s="506">
        <f t="shared" si="1124"/>
        <v>0</v>
      </c>
      <c r="Y387" s="506">
        <f t="shared" si="993"/>
        <v>149108000</v>
      </c>
      <c r="Z387" s="506">
        <f>Z129</f>
        <v>0</v>
      </c>
      <c r="AA387" s="506">
        <f>AA129</f>
        <v>0</v>
      </c>
      <c r="AB387" s="506">
        <f t="shared" si="994"/>
        <v>149108000</v>
      </c>
      <c r="AC387" s="506">
        <f>AC129</f>
        <v>0</v>
      </c>
      <c r="AD387" s="506">
        <f>AD129</f>
        <v>0</v>
      </c>
      <c r="AE387" s="506">
        <f t="shared" si="1041"/>
        <v>149108000</v>
      </c>
      <c r="AF387" s="506">
        <f>AF129</f>
        <v>0</v>
      </c>
      <c r="AG387" s="506">
        <f>AG129</f>
        <v>0</v>
      </c>
      <c r="AH387" s="506">
        <f t="shared" si="1042"/>
        <v>149108000</v>
      </c>
    </row>
    <row r="388" spans="1:34" s="418" customFormat="1" ht="19.5" customHeight="1" x14ac:dyDescent="0.2">
      <c r="A388" s="461"/>
      <c r="B388" s="462"/>
      <c r="C388" s="283"/>
      <c r="D388" s="283"/>
      <c r="E388" s="283"/>
      <c r="F388" s="283"/>
      <c r="G388" s="283"/>
      <c r="H388" s="283"/>
      <c r="I388" s="283"/>
      <c r="J388" s="283"/>
      <c r="K388" s="283"/>
      <c r="L388" s="283"/>
      <c r="M388" s="283"/>
      <c r="N388" s="283"/>
      <c r="O388" s="283"/>
      <c r="P388" s="283"/>
      <c r="Q388" s="283"/>
      <c r="R388" s="283"/>
      <c r="S388" s="283"/>
      <c r="T388" s="283"/>
      <c r="U388" s="283"/>
      <c r="V388" s="283"/>
      <c r="W388" s="283"/>
      <c r="X388" s="283"/>
      <c r="Y388" s="283"/>
      <c r="Z388" s="283"/>
      <c r="AA388" s="283"/>
      <c r="AB388" s="283"/>
      <c r="AC388" s="283"/>
      <c r="AD388" s="283"/>
      <c r="AE388" s="283"/>
      <c r="AF388" s="283"/>
      <c r="AG388" s="283"/>
      <c r="AH388" s="283"/>
    </row>
    <row r="389" spans="1:34" s="418" customFormat="1" ht="25.5" customHeight="1" x14ac:dyDescent="0.2">
      <c r="A389" s="464"/>
      <c r="B389" s="436" t="s">
        <v>723</v>
      </c>
      <c r="C389" s="283">
        <f t="shared" ref="C389:S389" si="1125">C381+C384</f>
        <v>3540649278</v>
      </c>
      <c r="D389" s="283">
        <f t="shared" ref="D389:F389" si="1126">D381+D384</f>
        <v>115180000</v>
      </c>
      <c r="E389" s="283">
        <f t="shared" si="1126"/>
        <v>0</v>
      </c>
      <c r="F389" s="283">
        <f t="shared" si="1126"/>
        <v>3655829278</v>
      </c>
      <c r="G389" s="283">
        <f t="shared" ref="G389:I389" si="1127">G381+G384</f>
        <v>-737225345</v>
      </c>
      <c r="H389" s="283">
        <f t="shared" si="1127"/>
        <v>0</v>
      </c>
      <c r="I389" s="283">
        <f t="shared" si="1127"/>
        <v>2918603933</v>
      </c>
      <c r="J389" s="283">
        <f t="shared" ref="J389:L389" si="1128">J381+J384</f>
        <v>-301298382</v>
      </c>
      <c r="K389" s="283">
        <f t="shared" si="1128"/>
        <v>0</v>
      </c>
      <c r="L389" s="283">
        <f t="shared" si="1128"/>
        <v>2617305551</v>
      </c>
      <c r="M389" s="283">
        <f t="shared" ref="M389:O389" si="1129">M381+M384</f>
        <v>150305977</v>
      </c>
      <c r="N389" s="283">
        <f t="shared" si="1129"/>
        <v>40000000</v>
      </c>
      <c r="O389" s="283">
        <f t="shared" si="1129"/>
        <v>2807611528</v>
      </c>
      <c r="P389" s="283">
        <f t="shared" ref="P389:R389" si="1130">P381+P384</f>
        <v>0</v>
      </c>
      <c r="Q389" s="283">
        <f t="shared" si="1130"/>
        <v>0</v>
      </c>
      <c r="R389" s="283">
        <f t="shared" si="1130"/>
        <v>2807611528</v>
      </c>
      <c r="S389" s="283">
        <f t="shared" si="1125"/>
        <v>2150588104</v>
      </c>
      <c r="T389" s="283">
        <f t="shared" ref="T389:V389" si="1131">T381+T384</f>
        <v>7150000</v>
      </c>
      <c r="U389" s="283">
        <f t="shared" si="1131"/>
        <v>0</v>
      </c>
      <c r="V389" s="283">
        <f t="shared" si="1131"/>
        <v>2157738104</v>
      </c>
      <c r="W389" s="283">
        <f t="shared" ref="W389:Y389" si="1132">W381+W384</f>
        <v>-139483270</v>
      </c>
      <c r="X389" s="283">
        <f t="shared" si="1132"/>
        <v>0</v>
      </c>
      <c r="Y389" s="283">
        <f t="shared" si="1132"/>
        <v>2018254834</v>
      </c>
      <c r="Z389" s="283">
        <f t="shared" ref="Z389:AB389" si="1133">Z381+Z384</f>
        <v>-13000000</v>
      </c>
      <c r="AA389" s="283">
        <f t="shared" si="1133"/>
        <v>0</v>
      </c>
      <c r="AB389" s="283">
        <f t="shared" si="1133"/>
        <v>2005254834</v>
      </c>
      <c r="AC389" s="283">
        <f t="shared" ref="AC389:AE389" si="1134">AC381+AC384</f>
        <v>-75164577</v>
      </c>
      <c r="AD389" s="283">
        <f t="shared" si="1134"/>
        <v>0</v>
      </c>
      <c r="AE389" s="283">
        <f t="shared" si="1134"/>
        <v>1930090257</v>
      </c>
      <c r="AF389" s="283">
        <f t="shared" ref="AF389:AH389" si="1135">AF381+AF384</f>
        <v>0</v>
      </c>
      <c r="AG389" s="283">
        <f t="shared" si="1135"/>
        <v>0</v>
      </c>
      <c r="AH389" s="283">
        <f t="shared" si="1135"/>
        <v>1930090257</v>
      </c>
    </row>
    <row r="390" spans="1:34" s="418" customFormat="1" x14ac:dyDescent="0.2">
      <c r="A390" s="462"/>
      <c r="B390" s="436" t="s">
        <v>722</v>
      </c>
      <c r="C390" s="456">
        <f t="shared" ref="C390:S390" si="1136">C377-C389</f>
        <v>0</v>
      </c>
      <c r="D390" s="456">
        <f t="shared" ref="D390:F390" si="1137">D377-D389</f>
        <v>0</v>
      </c>
      <c r="E390" s="456">
        <f t="shared" si="1137"/>
        <v>0</v>
      </c>
      <c r="F390" s="456">
        <f t="shared" si="1137"/>
        <v>0</v>
      </c>
      <c r="G390" s="456">
        <f t="shared" ref="G390:I390" si="1138">G377-G389</f>
        <v>0</v>
      </c>
      <c r="H390" s="456">
        <f t="shared" si="1138"/>
        <v>0</v>
      </c>
      <c r="I390" s="456">
        <f t="shared" si="1138"/>
        <v>0</v>
      </c>
      <c r="J390" s="456">
        <f t="shared" ref="J390:L390" si="1139">J377-J389</f>
        <v>0</v>
      </c>
      <c r="K390" s="456">
        <f t="shared" si="1139"/>
        <v>0</v>
      </c>
      <c r="L390" s="456">
        <f t="shared" si="1139"/>
        <v>0</v>
      </c>
      <c r="M390" s="456">
        <f t="shared" ref="M390:O390" si="1140">M377-M389</f>
        <v>0</v>
      </c>
      <c r="N390" s="456">
        <f t="shared" si="1140"/>
        <v>0</v>
      </c>
      <c r="O390" s="456">
        <f t="shared" si="1140"/>
        <v>0</v>
      </c>
      <c r="P390" s="456">
        <f t="shared" ref="P390:R390" si="1141">P377-P389</f>
        <v>0</v>
      </c>
      <c r="Q390" s="456">
        <f t="shared" si="1141"/>
        <v>0</v>
      </c>
      <c r="R390" s="456">
        <f t="shared" si="1141"/>
        <v>0</v>
      </c>
      <c r="S390" s="456">
        <f t="shared" si="1136"/>
        <v>0</v>
      </c>
      <c r="T390" s="456">
        <f t="shared" ref="T390:V390" si="1142">T377-T389</f>
        <v>0</v>
      </c>
      <c r="U390" s="456">
        <f t="shared" si="1142"/>
        <v>0</v>
      </c>
      <c r="V390" s="456">
        <f t="shared" si="1142"/>
        <v>0</v>
      </c>
      <c r="W390" s="456">
        <f t="shared" ref="W390:Y390" si="1143">W377-W389</f>
        <v>0</v>
      </c>
      <c r="X390" s="456">
        <f t="shared" si="1143"/>
        <v>0</v>
      </c>
      <c r="Y390" s="456">
        <f t="shared" si="1143"/>
        <v>0</v>
      </c>
      <c r="Z390" s="456">
        <f t="shared" ref="Z390:AB390" si="1144">Z377-Z389</f>
        <v>0</v>
      </c>
      <c r="AA390" s="456">
        <f t="shared" si="1144"/>
        <v>0</v>
      </c>
      <c r="AB390" s="456">
        <f t="shared" si="1144"/>
        <v>0</v>
      </c>
      <c r="AC390" s="456">
        <f t="shared" ref="AC390:AE390" si="1145">AC377-AC389</f>
        <v>0</v>
      </c>
      <c r="AD390" s="456">
        <f t="shared" si="1145"/>
        <v>0</v>
      </c>
      <c r="AE390" s="456">
        <f t="shared" si="1145"/>
        <v>0</v>
      </c>
      <c r="AF390" s="456">
        <f t="shared" ref="AF390:AH390" si="1146">AF377-AF389</f>
        <v>0</v>
      </c>
      <c r="AG390" s="456">
        <f t="shared" si="1146"/>
        <v>0</v>
      </c>
      <c r="AH390" s="456">
        <f t="shared" si="1146"/>
        <v>0</v>
      </c>
    </row>
    <row r="391" spans="1:34" s="418" customFormat="1" x14ac:dyDescent="0.2">
      <c r="A391" s="464"/>
      <c r="B391" s="465"/>
      <c r="C391" s="441"/>
      <c r="D391" s="441"/>
      <c r="E391" s="441"/>
      <c r="F391" s="441"/>
      <c r="G391" s="441"/>
      <c r="H391" s="441"/>
      <c r="I391" s="441"/>
      <c r="J391" s="441"/>
      <c r="K391" s="441"/>
      <c r="L391" s="441"/>
      <c r="M391" s="441"/>
      <c r="N391" s="441"/>
      <c r="O391" s="441"/>
      <c r="P391" s="441"/>
      <c r="Q391" s="441"/>
      <c r="R391" s="441"/>
      <c r="S391" s="441"/>
      <c r="T391" s="441"/>
      <c r="U391" s="441"/>
      <c r="V391" s="441"/>
      <c r="W391" s="441"/>
      <c r="X391" s="441"/>
      <c r="Y391" s="441"/>
      <c r="Z391" s="441"/>
      <c r="AA391" s="441"/>
      <c r="AB391" s="441"/>
      <c r="AC391" s="441"/>
      <c r="AD391" s="441"/>
      <c r="AE391" s="441"/>
      <c r="AF391" s="441"/>
      <c r="AG391" s="441"/>
      <c r="AH391" s="441"/>
    </row>
    <row r="392" spans="1:34" x14ac:dyDescent="0.2">
      <c r="A392" s="464"/>
      <c r="B392" s="465"/>
      <c r="C392" s="441"/>
      <c r="D392" s="441"/>
      <c r="E392" s="441"/>
      <c r="F392" s="441"/>
      <c r="G392" s="441"/>
      <c r="H392" s="441"/>
      <c r="I392" s="441"/>
      <c r="J392" s="441"/>
      <c r="K392" s="441"/>
      <c r="L392" s="441"/>
      <c r="M392" s="441"/>
      <c r="N392" s="441"/>
      <c r="O392" s="441"/>
      <c r="P392" s="441"/>
      <c r="Q392" s="441"/>
      <c r="R392" s="441"/>
      <c r="S392" s="441"/>
      <c r="T392" s="441"/>
      <c r="U392" s="441"/>
      <c r="V392" s="441"/>
      <c r="W392" s="441"/>
      <c r="X392" s="441"/>
      <c r="Y392" s="441"/>
      <c r="Z392" s="441"/>
      <c r="AA392" s="441"/>
      <c r="AB392" s="441"/>
      <c r="AC392" s="441"/>
      <c r="AD392" s="441"/>
      <c r="AE392" s="441"/>
      <c r="AF392" s="441"/>
      <c r="AG392" s="441"/>
      <c r="AH392" s="441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20">
    <mergeCell ref="A1:AH1"/>
    <mergeCell ref="A2:AH2"/>
    <mergeCell ref="A3:AH3"/>
    <mergeCell ref="A4:AH4"/>
    <mergeCell ref="B6:B8"/>
    <mergeCell ref="A6:A8"/>
    <mergeCell ref="C7:R7"/>
    <mergeCell ref="S7:AH7"/>
    <mergeCell ref="C6:AH6"/>
    <mergeCell ref="A387:B387"/>
    <mergeCell ref="A384:B384"/>
    <mergeCell ref="A381:B381"/>
    <mergeCell ref="A382:B382"/>
    <mergeCell ref="A383:B383"/>
    <mergeCell ref="A377:B377"/>
    <mergeCell ref="A378:B378"/>
    <mergeCell ref="A379:B379"/>
    <mergeCell ref="A380:B380"/>
    <mergeCell ref="A386:B386"/>
    <mergeCell ref="A385:B385"/>
  </mergeCells>
  <phoneticPr fontId="37" type="noConversion"/>
  <printOptions horizontalCentered="1"/>
  <pageMargins left="0.19685039370078741" right="0.19685039370078741" top="0.78740157480314965" bottom="0" header="0.39370078740157483" footer="0"/>
  <pageSetup paperSize="9" scale="70" orientation="landscape" r:id="rId3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532</v>
      </c>
    </row>
    <row r="2" spans="1:3" s="248" customFormat="1" ht="37.5" customHeight="1" x14ac:dyDescent="0.3">
      <c r="A2" s="251"/>
      <c r="B2" s="552" t="s">
        <v>585</v>
      </c>
      <c r="C2" s="552"/>
    </row>
    <row r="3" spans="1:3" s="255" customFormat="1" ht="31.5" x14ac:dyDescent="0.2">
      <c r="A3" s="209" t="s">
        <v>41</v>
      </c>
      <c r="B3" s="247" t="s">
        <v>42</v>
      </c>
      <c r="C3" s="209" t="s">
        <v>484</v>
      </c>
    </row>
    <row r="4" spans="1:3" s="199" customFormat="1" ht="18.75" x14ac:dyDescent="0.25">
      <c r="A4" s="553" t="s">
        <v>548</v>
      </c>
      <c r="B4" s="553"/>
      <c r="C4" s="553"/>
    </row>
    <row r="5" spans="1:3" s="199" customFormat="1" ht="18.75" x14ac:dyDescent="0.25">
      <c r="A5" s="256">
        <v>1</v>
      </c>
      <c r="B5" s="221" t="s">
        <v>461</v>
      </c>
      <c r="C5" s="294"/>
    </row>
    <row r="6" spans="1:3" s="199" customFormat="1" ht="37.5" x14ac:dyDescent="0.25">
      <c r="A6" s="210"/>
      <c r="B6" s="222" t="s">
        <v>661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637</v>
      </c>
      <c r="C9" s="295">
        <v>3800</v>
      </c>
    </row>
    <row r="10" spans="1:3" s="199" customFormat="1" ht="37.5" x14ac:dyDescent="0.25">
      <c r="A10" s="210"/>
      <c r="B10" s="222" t="s">
        <v>385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638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657</v>
      </c>
      <c r="C16" s="295">
        <v>2000</v>
      </c>
    </row>
    <row r="17" spans="1:3" s="199" customFormat="1" ht="18.75" x14ac:dyDescent="0.25">
      <c r="A17" s="210"/>
      <c r="B17" s="263" t="s">
        <v>314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315</v>
      </c>
      <c r="C20" s="295">
        <v>10100</v>
      </c>
    </row>
    <row r="21" spans="1:3" s="199" customFormat="1" ht="18.75" x14ac:dyDescent="0.25">
      <c r="A21" s="257"/>
      <c r="B21" s="222" t="s">
        <v>316</v>
      </c>
      <c r="C21" s="295">
        <v>2800</v>
      </c>
    </row>
    <row r="22" spans="1:3" s="199" customFormat="1" ht="18.75" x14ac:dyDescent="0.25">
      <c r="A22" s="257"/>
      <c r="B22" s="222" t="s">
        <v>317</v>
      </c>
      <c r="C22" s="295">
        <v>1750</v>
      </c>
    </row>
    <row r="23" spans="1:3" s="199" customFormat="1" ht="18.75" x14ac:dyDescent="0.25">
      <c r="A23" s="257"/>
      <c r="B23" s="222" t="s">
        <v>318</v>
      </c>
      <c r="C23" s="295">
        <v>1600</v>
      </c>
    </row>
    <row r="24" spans="1:3" s="199" customFormat="1" ht="18.75" x14ac:dyDescent="0.25">
      <c r="A24" s="257"/>
      <c r="B24" s="222" t="s">
        <v>319</v>
      </c>
      <c r="C24" s="295">
        <v>2400</v>
      </c>
    </row>
    <row r="25" spans="1:3" s="199" customFormat="1" ht="18.75" x14ac:dyDescent="0.25">
      <c r="A25" s="257"/>
      <c r="B25" s="222" t="s">
        <v>320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321</v>
      </c>
      <c r="C28" s="298">
        <v>5900</v>
      </c>
    </row>
    <row r="29" spans="1:3" s="199" customFormat="1" ht="37.5" x14ac:dyDescent="0.25">
      <c r="A29" s="257"/>
      <c r="B29" s="222" t="s">
        <v>322</v>
      </c>
      <c r="C29" s="295">
        <v>3600</v>
      </c>
    </row>
    <row r="30" spans="1:3" s="199" customFormat="1" ht="37.5" x14ac:dyDescent="0.25">
      <c r="A30" s="257"/>
      <c r="B30" s="222" t="s">
        <v>323</v>
      </c>
      <c r="C30" s="295">
        <v>18000</v>
      </c>
    </row>
    <row r="31" spans="1:3" s="199" customFormat="1" ht="18.75" x14ac:dyDescent="0.25">
      <c r="A31" s="257"/>
      <c r="B31" s="222" t="s">
        <v>324</v>
      </c>
      <c r="C31" s="295">
        <v>4000</v>
      </c>
    </row>
    <row r="32" spans="1:3" s="199" customFormat="1" ht="37.5" x14ac:dyDescent="0.25">
      <c r="A32" s="257"/>
      <c r="B32" s="222" t="s">
        <v>325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326</v>
      </c>
      <c r="C35" s="295">
        <v>3500</v>
      </c>
    </row>
    <row r="36" spans="1:3" s="199" customFormat="1" ht="18.75" x14ac:dyDescent="0.25">
      <c r="A36" s="210"/>
      <c r="B36" s="264" t="s">
        <v>327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552</v>
      </c>
      <c r="C49" s="296">
        <f>C48+C44+C41+C37+C33+C26+C18+C14+C11+C7</f>
        <v>124638</v>
      </c>
    </row>
    <row r="50" spans="1:3" s="197" customFormat="1" ht="18.75" hidden="1" outlineLevel="1" x14ac:dyDescent="0.25">
      <c r="A50" s="553" t="s">
        <v>51</v>
      </c>
      <c r="B50" s="553"/>
      <c r="C50" s="553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658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640</v>
      </c>
      <c r="C55" s="295">
        <v>4400</v>
      </c>
    </row>
    <row r="56" spans="1:3" s="200" customFormat="1" ht="37.5" hidden="1" outlineLevel="1" x14ac:dyDescent="0.25">
      <c r="A56" s="210"/>
      <c r="B56" s="224" t="s">
        <v>639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558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557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546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545</v>
      </c>
      <c r="C65" s="295">
        <v>20000</v>
      </c>
    </row>
    <row r="66" spans="1:3" s="200" customFormat="1" ht="37.5" hidden="1" outlineLevel="1" x14ac:dyDescent="0.25">
      <c r="A66" s="210"/>
      <c r="B66" s="224" t="s">
        <v>544</v>
      </c>
      <c r="C66" s="295">
        <v>400</v>
      </c>
    </row>
    <row r="67" spans="1:3" s="200" customFormat="1" ht="18.75" hidden="1" outlineLevel="1" x14ac:dyDescent="0.25">
      <c r="A67" s="210"/>
      <c r="B67" s="224" t="s">
        <v>422</v>
      </c>
      <c r="C67" s="295">
        <v>470</v>
      </c>
    </row>
    <row r="68" spans="1:3" s="200" customFormat="1" ht="18.75" hidden="1" outlineLevel="1" x14ac:dyDescent="0.25">
      <c r="A68" s="210"/>
      <c r="B68" s="224" t="s">
        <v>421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386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571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572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573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505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497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612</v>
      </c>
      <c r="C121" s="295">
        <v>8881</v>
      </c>
    </row>
    <row r="122" spans="1:3" s="200" customFormat="1" ht="37.5" hidden="1" outlineLevel="1" x14ac:dyDescent="0.25">
      <c r="A122" s="210"/>
      <c r="B122" s="224" t="s">
        <v>611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507</v>
      </c>
      <c r="C125" s="295">
        <v>5000</v>
      </c>
    </row>
    <row r="126" spans="1:3" s="200" customFormat="1" ht="37.5" hidden="1" outlineLevel="1" x14ac:dyDescent="0.25">
      <c r="A126" s="210"/>
      <c r="B126" s="227" t="s">
        <v>508</v>
      </c>
      <c r="C126" s="295">
        <v>2000</v>
      </c>
    </row>
    <row r="127" spans="1:3" s="200" customFormat="1" ht="37.5" hidden="1" outlineLevel="1" x14ac:dyDescent="0.25">
      <c r="A127" s="210"/>
      <c r="B127" s="224" t="s">
        <v>509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506</v>
      </c>
      <c r="C129" s="294"/>
    </row>
    <row r="130" spans="1:3" s="199" customFormat="1" ht="54.75" hidden="1" customHeight="1" outlineLevel="1" x14ac:dyDescent="0.25">
      <c r="A130" s="257"/>
      <c r="B130" s="227" t="s">
        <v>496</v>
      </c>
      <c r="C130" s="295">
        <v>10000</v>
      </c>
    </row>
    <row r="131" spans="1:3" s="199" customFormat="1" ht="56.25" hidden="1" outlineLevel="1" x14ac:dyDescent="0.25">
      <c r="A131" s="257"/>
      <c r="B131" s="227" t="s">
        <v>582</v>
      </c>
      <c r="C131" s="295">
        <v>5000</v>
      </c>
    </row>
    <row r="132" spans="1:3" s="199" customFormat="1" ht="56.25" hidden="1" outlineLevel="1" x14ac:dyDescent="0.25">
      <c r="A132" s="257"/>
      <c r="B132" s="227" t="s">
        <v>583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584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553" t="s">
        <v>531</v>
      </c>
      <c r="B136" s="553"/>
      <c r="C136" s="553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534</v>
      </c>
      <c r="C138" s="295">
        <v>100</v>
      </c>
    </row>
    <row r="139" spans="1:3" s="199" customFormat="1" ht="37.5" x14ac:dyDescent="0.25">
      <c r="A139" s="210"/>
      <c r="B139" s="222" t="s">
        <v>535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536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511</v>
      </c>
      <c r="C152" s="295">
        <v>8900</v>
      </c>
    </row>
    <row r="153" spans="1:3" s="199" customFormat="1" ht="18.75" x14ac:dyDescent="0.25">
      <c r="A153" s="210"/>
      <c r="B153" s="222" t="s">
        <v>512</v>
      </c>
      <c r="C153" s="295">
        <v>500</v>
      </c>
    </row>
    <row r="154" spans="1:3" s="199" customFormat="1" ht="18.75" x14ac:dyDescent="0.25">
      <c r="A154" s="210"/>
      <c r="B154" s="222" t="s">
        <v>513</v>
      </c>
      <c r="C154" s="295">
        <v>600</v>
      </c>
    </row>
    <row r="155" spans="1:3" s="199" customFormat="1" ht="37.5" x14ac:dyDescent="0.25">
      <c r="A155" s="210"/>
      <c r="B155" s="222" t="s">
        <v>514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573</v>
      </c>
      <c r="C157" s="294"/>
    </row>
    <row r="158" spans="1:3" s="199" customFormat="1" ht="56.25" x14ac:dyDescent="0.25">
      <c r="A158" s="258"/>
      <c r="B158" s="239" t="s">
        <v>564</v>
      </c>
      <c r="C158" s="299">
        <v>280</v>
      </c>
    </row>
    <row r="159" spans="1:3" s="199" customFormat="1" ht="37.5" x14ac:dyDescent="0.25">
      <c r="A159" s="210"/>
      <c r="B159" s="222" t="s">
        <v>516</v>
      </c>
      <c r="C159" s="295">
        <v>5400</v>
      </c>
    </row>
    <row r="160" spans="1:3" s="199" customFormat="1" ht="37.5" customHeight="1" x14ac:dyDescent="0.25">
      <c r="A160" s="210"/>
      <c r="B160" s="222" t="s">
        <v>517</v>
      </c>
      <c r="C160" s="295">
        <v>2700</v>
      </c>
    </row>
    <row r="161" spans="1:3" s="199" customFormat="1" ht="37.5" x14ac:dyDescent="0.25">
      <c r="A161" s="210"/>
      <c r="B161" s="222" t="s">
        <v>518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662</v>
      </c>
      <c r="C173" s="295">
        <v>1000</v>
      </c>
    </row>
    <row r="174" spans="1:3" s="199" customFormat="1" ht="17.25" customHeight="1" x14ac:dyDescent="0.25">
      <c r="A174" s="224"/>
      <c r="B174" s="222" t="s">
        <v>663</v>
      </c>
      <c r="C174" s="295">
        <v>3000</v>
      </c>
    </row>
    <row r="175" spans="1:3" s="199" customFormat="1" ht="18.75" x14ac:dyDescent="0.25">
      <c r="A175" s="224"/>
      <c r="B175" s="222" t="s">
        <v>664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612</v>
      </c>
      <c r="C178" s="295">
        <v>8881</v>
      </c>
    </row>
    <row r="179" spans="1:9" s="199" customFormat="1" ht="37.5" x14ac:dyDescent="0.25">
      <c r="A179" s="210"/>
      <c r="B179" s="222" t="s">
        <v>665</v>
      </c>
      <c r="C179" s="295">
        <v>20000</v>
      </c>
    </row>
    <row r="180" spans="1:9" s="199" customFormat="1" ht="18.75" x14ac:dyDescent="0.25">
      <c r="A180" s="210"/>
      <c r="B180" s="222" t="s">
        <v>344</v>
      </c>
      <c r="C180" s="295">
        <v>12329</v>
      </c>
    </row>
    <row r="181" spans="1:9" s="199" customFormat="1" ht="37.5" x14ac:dyDescent="0.25">
      <c r="A181" s="210"/>
      <c r="B181" s="222" t="s">
        <v>345</v>
      </c>
      <c r="C181" s="295">
        <v>1255</v>
      </c>
    </row>
    <row r="182" spans="1:9" s="199" customFormat="1" ht="37.5" x14ac:dyDescent="0.25">
      <c r="A182" s="210"/>
      <c r="B182" s="222" t="s">
        <v>346</v>
      </c>
      <c r="C182" s="295">
        <v>4500</v>
      </c>
    </row>
    <row r="183" spans="1:9" s="199" customFormat="1" ht="18.75" x14ac:dyDescent="0.25">
      <c r="A183" s="210"/>
      <c r="B183" s="222" t="s">
        <v>347</v>
      </c>
      <c r="C183" s="295">
        <v>800</v>
      </c>
    </row>
    <row r="184" spans="1:9" s="199" customFormat="1" ht="18.75" x14ac:dyDescent="0.25">
      <c r="A184" s="210"/>
      <c r="B184" s="222" t="s">
        <v>348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37.5" x14ac:dyDescent="0.25">
      <c r="A187" s="210"/>
      <c r="B187" s="242" t="s">
        <v>349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486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549" t="s">
        <v>352</v>
      </c>
      <c r="B197" s="549"/>
      <c r="C197" s="549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353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405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629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630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631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632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633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634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635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636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37.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571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574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575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576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359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360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37.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572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354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573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650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378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379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380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381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382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383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384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392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393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373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569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463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464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465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466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467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468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505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469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470</v>
      </c>
      <c r="C294" s="304">
        <v>1200</v>
      </c>
    </row>
    <row r="295" spans="1:129" s="199" customFormat="1" ht="18.75" hidden="1" outlineLevel="1" x14ac:dyDescent="0.25">
      <c r="A295" s="210"/>
      <c r="B295" s="227" t="s">
        <v>471</v>
      </c>
      <c r="C295" s="304">
        <v>100</v>
      </c>
    </row>
    <row r="296" spans="1:129" s="199" customFormat="1" ht="18.75" hidden="1" outlineLevel="1" x14ac:dyDescent="0.25">
      <c r="A296" s="210"/>
      <c r="B296" s="227" t="s">
        <v>472</v>
      </c>
      <c r="C296" s="304">
        <v>4900</v>
      </c>
    </row>
    <row r="297" spans="1:129" s="199" customFormat="1" ht="18.75" hidden="1" outlineLevel="1" x14ac:dyDescent="0.25">
      <c r="A297" s="210"/>
      <c r="B297" s="227" t="s">
        <v>473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474</v>
      </c>
      <c r="C298" s="304">
        <v>1700</v>
      </c>
    </row>
    <row r="299" spans="1:129" s="199" customFormat="1" ht="37.5" hidden="1" outlineLevel="1" x14ac:dyDescent="0.25">
      <c r="A299" s="210"/>
      <c r="B299" s="227" t="s">
        <v>475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476</v>
      </c>
      <c r="C302" s="304">
        <v>10000</v>
      </c>
    </row>
    <row r="303" spans="1:129" s="200" customFormat="1" ht="18.75" hidden="1" outlineLevel="1" x14ac:dyDescent="0.25">
      <c r="A303" s="210"/>
      <c r="B303" s="227" t="s">
        <v>477</v>
      </c>
      <c r="C303" s="304">
        <v>1800</v>
      </c>
    </row>
    <row r="304" spans="1:129" s="200" customFormat="1" ht="18.75" hidden="1" outlineLevel="1" x14ac:dyDescent="0.25">
      <c r="A304" s="210"/>
      <c r="B304" s="227" t="s">
        <v>372</v>
      </c>
      <c r="C304" s="304">
        <v>1300</v>
      </c>
    </row>
    <row r="305" spans="1:3" s="200" customFormat="1" ht="18.75" hidden="1" outlineLevel="1" x14ac:dyDescent="0.25">
      <c r="A305" s="210"/>
      <c r="B305" s="227" t="s">
        <v>560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244</v>
      </c>
      <c r="C318" s="304">
        <v>6000</v>
      </c>
    </row>
    <row r="319" spans="1:3" s="200" customFormat="1" ht="18.75" hidden="1" outlineLevel="1" x14ac:dyDescent="0.25">
      <c r="A319" s="210"/>
      <c r="B319" s="227" t="s">
        <v>245</v>
      </c>
      <c r="C319" s="304">
        <v>400</v>
      </c>
    </row>
    <row r="320" spans="1:3" s="200" customFormat="1" ht="18.75" hidden="1" outlineLevel="1" x14ac:dyDescent="0.25">
      <c r="A320" s="210"/>
      <c r="B320" s="227" t="s">
        <v>246</v>
      </c>
      <c r="C320" s="304">
        <v>300</v>
      </c>
    </row>
    <row r="321" spans="1:3" s="200" customFormat="1" ht="18.75" hidden="1" outlineLevel="1" x14ac:dyDescent="0.25">
      <c r="A321" s="210"/>
      <c r="B321" s="227" t="s">
        <v>247</v>
      </c>
      <c r="C321" s="304">
        <v>4500</v>
      </c>
    </row>
    <row r="322" spans="1:3" s="200" customFormat="1" ht="18.75" hidden="1" outlineLevel="1" x14ac:dyDescent="0.25">
      <c r="A322" s="210"/>
      <c r="B322" s="227" t="s">
        <v>248</v>
      </c>
      <c r="C322" s="304">
        <v>400</v>
      </c>
    </row>
    <row r="323" spans="1:3" s="200" customFormat="1" ht="18.75" hidden="1" outlineLevel="1" x14ac:dyDescent="0.25">
      <c r="A323" s="210"/>
      <c r="B323" s="227" t="s">
        <v>249</v>
      </c>
      <c r="C323" s="304">
        <v>6000</v>
      </c>
    </row>
    <row r="324" spans="1:3" s="200" customFormat="1" ht="18.75" hidden="1" outlineLevel="1" x14ac:dyDescent="0.25">
      <c r="A324" s="210"/>
      <c r="B324" s="227" t="s">
        <v>250</v>
      </c>
      <c r="C324" s="304">
        <v>900</v>
      </c>
    </row>
    <row r="325" spans="1:3" s="200" customFormat="1" ht="18.75" hidden="1" outlineLevel="1" x14ac:dyDescent="0.25">
      <c r="A325" s="210"/>
      <c r="B325" s="227" t="s">
        <v>659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387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388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550" t="s">
        <v>487</v>
      </c>
      <c r="B333" s="550"/>
      <c r="C333" s="550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390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391</v>
      </c>
      <c r="C338" s="299">
        <v>4100</v>
      </c>
    </row>
    <row r="339" spans="1:3" s="200" customFormat="1" ht="18.75" x14ac:dyDescent="0.25">
      <c r="A339" s="258"/>
      <c r="B339" s="242" t="s">
        <v>629</v>
      </c>
      <c r="C339" s="299">
        <v>700</v>
      </c>
    </row>
    <row r="340" spans="1:3" s="200" customFormat="1" ht="18.75" x14ac:dyDescent="0.25">
      <c r="A340" s="258"/>
      <c r="B340" s="242" t="s">
        <v>630</v>
      </c>
      <c r="C340" s="299">
        <v>700</v>
      </c>
    </row>
    <row r="341" spans="1:3" s="200" customFormat="1" ht="20.25" customHeight="1" x14ac:dyDescent="0.25">
      <c r="A341" s="258"/>
      <c r="B341" s="242" t="s">
        <v>631</v>
      </c>
      <c r="C341" s="299">
        <v>4000</v>
      </c>
    </row>
    <row r="342" spans="1:3" s="200" customFormat="1" ht="37.5" x14ac:dyDescent="0.25">
      <c r="A342" s="258"/>
      <c r="B342" s="242" t="s">
        <v>632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633</v>
      </c>
      <c r="C344" s="297"/>
    </row>
    <row r="345" spans="1:3" s="200" customFormat="1" ht="56.25" x14ac:dyDescent="0.25">
      <c r="A345" s="258"/>
      <c r="B345" s="242" t="s">
        <v>462</v>
      </c>
      <c r="C345" s="299">
        <v>500</v>
      </c>
    </row>
    <row r="346" spans="1:3" s="200" customFormat="1" ht="37.5" x14ac:dyDescent="0.25">
      <c r="A346" s="258"/>
      <c r="B346" s="242" t="s">
        <v>616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617</v>
      </c>
      <c r="C349" s="295">
        <v>1500</v>
      </c>
    </row>
    <row r="350" spans="1:3" s="200" customFormat="1" ht="37.5" x14ac:dyDescent="0.25">
      <c r="A350" s="257"/>
      <c r="B350" s="242" t="s">
        <v>618</v>
      </c>
      <c r="C350" s="295">
        <v>15000</v>
      </c>
    </row>
    <row r="351" spans="1:3" s="200" customFormat="1" ht="56.25" x14ac:dyDescent="0.25">
      <c r="A351" s="257"/>
      <c r="B351" s="242" t="s">
        <v>328</v>
      </c>
      <c r="C351" s="295">
        <v>500</v>
      </c>
    </row>
    <row r="352" spans="1:3" s="200" customFormat="1" ht="37.5" x14ac:dyDescent="0.25">
      <c r="A352" s="257"/>
      <c r="B352" s="242" t="s">
        <v>498</v>
      </c>
      <c r="C352" s="295">
        <v>16000</v>
      </c>
    </row>
    <row r="353" spans="1:3" s="200" customFormat="1" ht="56.25" x14ac:dyDescent="0.25">
      <c r="A353" s="257"/>
      <c r="B353" s="242" t="s">
        <v>499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500</v>
      </c>
      <c r="C356" s="295">
        <v>16000</v>
      </c>
    </row>
    <row r="357" spans="1:3" s="200" customFormat="1" ht="56.25" x14ac:dyDescent="0.25">
      <c r="A357" s="210"/>
      <c r="B357" s="242" t="s">
        <v>501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571</v>
      </c>
      <c r="C359" s="294"/>
    </row>
    <row r="360" spans="1:3" s="200" customFormat="1" ht="56.25" x14ac:dyDescent="0.25">
      <c r="A360" s="257"/>
      <c r="B360" s="242" t="s">
        <v>502</v>
      </c>
      <c r="C360" s="295">
        <v>1500</v>
      </c>
    </row>
    <row r="361" spans="1:3" s="200" customFormat="1" ht="37.5" x14ac:dyDescent="0.25">
      <c r="A361" s="257"/>
      <c r="B361" s="242" t="s">
        <v>503</v>
      </c>
      <c r="C361" s="295">
        <v>19000</v>
      </c>
    </row>
    <row r="362" spans="1:3" s="200" customFormat="1" ht="37.5" x14ac:dyDescent="0.25">
      <c r="A362" s="257"/>
      <c r="B362" s="242" t="s">
        <v>504</v>
      </c>
      <c r="C362" s="295">
        <v>500</v>
      </c>
    </row>
    <row r="363" spans="1:3" s="200" customFormat="1" ht="37.5" x14ac:dyDescent="0.25">
      <c r="A363" s="257"/>
      <c r="B363" s="242" t="s">
        <v>443</v>
      </c>
      <c r="C363" s="295">
        <v>2000</v>
      </c>
    </row>
    <row r="364" spans="1:3" s="200" customFormat="1" ht="37.5" x14ac:dyDescent="0.25">
      <c r="A364" s="257"/>
      <c r="B364" s="242" t="s">
        <v>444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445</v>
      </c>
      <c r="C367" s="295">
        <v>2500</v>
      </c>
    </row>
    <row r="368" spans="1:3" s="200" customFormat="1" ht="18.75" x14ac:dyDescent="0.25">
      <c r="A368" s="210"/>
      <c r="B368" s="242" t="s">
        <v>446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447</v>
      </c>
      <c r="C371" s="295">
        <v>200</v>
      </c>
    </row>
    <row r="372" spans="1:3" s="200" customFormat="1" ht="37.5" x14ac:dyDescent="0.25">
      <c r="A372" s="210"/>
      <c r="B372" s="242" t="s">
        <v>448</v>
      </c>
      <c r="C372" s="295">
        <v>3000</v>
      </c>
    </row>
    <row r="373" spans="1:3" s="200" customFormat="1" ht="18.75" x14ac:dyDescent="0.25">
      <c r="A373" s="210"/>
      <c r="B373" s="242" t="s">
        <v>449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450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572</v>
      </c>
      <c r="C378" s="297"/>
    </row>
    <row r="379" spans="1:3" s="200" customFormat="1" ht="37.5" x14ac:dyDescent="0.25">
      <c r="A379" s="210"/>
      <c r="B379" s="242" t="s">
        <v>441</v>
      </c>
      <c r="C379" s="295">
        <v>450</v>
      </c>
    </row>
    <row r="380" spans="1:3" s="200" customFormat="1" ht="37.5" x14ac:dyDescent="0.25">
      <c r="A380" s="210"/>
      <c r="B380" s="242" t="s">
        <v>442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573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505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547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414</v>
      </c>
      <c r="C399" s="295">
        <v>300</v>
      </c>
    </row>
    <row r="400" spans="1:3" s="200" customFormat="1" ht="18.75" x14ac:dyDescent="0.25">
      <c r="A400" s="210"/>
      <c r="B400" s="242" t="s">
        <v>415</v>
      </c>
      <c r="C400" s="295">
        <v>5500</v>
      </c>
    </row>
    <row r="401" spans="1:3" s="200" customFormat="1" ht="18.75" x14ac:dyDescent="0.25">
      <c r="A401" s="210"/>
      <c r="B401" s="242" t="s">
        <v>416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506</v>
      </c>
      <c r="C403" s="306"/>
    </row>
    <row r="404" spans="1:3" s="200" customFormat="1" ht="18.75" x14ac:dyDescent="0.25">
      <c r="A404" s="210"/>
      <c r="B404" s="242" t="s">
        <v>417</v>
      </c>
      <c r="C404" s="295">
        <v>60</v>
      </c>
    </row>
    <row r="405" spans="1:3" s="200" customFormat="1" ht="18.75" x14ac:dyDescent="0.25">
      <c r="A405" s="210"/>
      <c r="B405" s="242" t="s">
        <v>418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549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551" t="s">
        <v>550</v>
      </c>
      <c r="B408" s="551"/>
      <c r="C408" s="551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479</v>
      </c>
      <c r="C410" s="295">
        <v>10900</v>
      </c>
    </row>
    <row r="411" spans="1:3" s="200" customFormat="1" ht="18.75" x14ac:dyDescent="0.25">
      <c r="A411" s="210"/>
      <c r="B411" s="222" t="s">
        <v>480</v>
      </c>
      <c r="C411" s="295">
        <v>500</v>
      </c>
    </row>
    <row r="412" spans="1:3" s="200" customFormat="1" ht="18.75" x14ac:dyDescent="0.25">
      <c r="A412" s="257"/>
      <c r="B412" s="223" t="s">
        <v>481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506</v>
      </c>
      <c r="C413" s="312"/>
    </row>
    <row r="414" spans="1:3" s="200" customFormat="1" ht="37.5" x14ac:dyDescent="0.25">
      <c r="A414" s="257"/>
      <c r="B414" s="222" t="s">
        <v>482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551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489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492</v>
      </c>
    </row>
    <row r="2" spans="1:52" s="250" customFormat="1" ht="37.5" customHeight="1" x14ac:dyDescent="0.3">
      <c r="A2" s="248"/>
      <c r="B2" s="552" t="s">
        <v>529</v>
      </c>
      <c r="C2" s="557"/>
    </row>
    <row r="3" spans="1:52" s="205" customFormat="1" ht="30.75" customHeight="1" x14ac:dyDescent="0.2">
      <c r="A3" s="209"/>
      <c r="B3" s="247" t="s">
        <v>42</v>
      </c>
      <c r="C3" s="253" t="s">
        <v>484</v>
      </c>
    </row>
    <row r="4" spans="1:52" s="203" customFormat="1" x14ac:dyDescent="0.3">
      <c r="A4" s="558" t="s">
        <v>491</v>
      </c>
      <c r="B4" s="558"/>
      <c r="C4" s="558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461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645</v>
      </c>
      <c r="C8" s="276">
        <v>760</v>
      </c>
      <c r="E8" s="201"/>
    </row>
    <row r="9" spans="1:52" s="200" customFormat="1" ht="21" customHeight="1" x14ac:dyDescent="0.3">
      <c r="A9" s="213"/>
      <c r="B9" s="222" t="s">
        <v>646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647</v>
      </c>
      <c r="C12" s="276">
        <v>3122</v>
      </c>
    </row>
    <row r="13" spans="1:52" s="200" customFormat="1" ht="36.75" customHeight="1" x14ac:dyDescent="0.3">
      <c r="A13" s="212"/>
      <c r="B13" s="222" t="s">
        <v>648</v>
      </c>
      <c r="C13" s="276">
        <v>1950</v>
      </c>
    </row>
    <row r="14" spans="1:52" s="200" customFormat="1" ht="21" customHeight="1" x14ac:dyDescent="0.3">
      <c r="A14" s="212"/>
      <c r="B14" s="222" t="s">
        <v>649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375</v>
      </c>
      <c r="C17" s="276">
        <v>14900</v>
      </c>
    </row>
    <row r="18" spans="1:3" s="200" customFormat="1" ht="21" customHeight="1" x14ac:dyDescent="0.3">
      <c r="A18" s="212"/>
      <c r="B18" s="222" t="s">
        <v>374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377</v>
      </c>
      <c r="C21" s="276">
        <v>3800</v>
      </c>
    </row>
    <row r="22" spans="1:3" s="200" customFormat="1" ht="21" customHeight="1" x14ac:dyDescent="0.3">
      <c r="A22" s="212"/>
      <c r="B22" s="222" t="s">
        <v>376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399</v>
      </c>
      <c r="C25" s="276">
        <v>600</v>
      </c>
    </row>
    <row r="26" spans="1:3" s="200" customFormat="1" ht="17.25" customHeight="1" x14ac:dyDescent="0.3">
      <c r="A26" s="213"/>
      <c r="B26" s="222" t="s">
        <v>398</v>
      </c>
      <c r="C26" s="276">
        <v>1800</v>
      </c>
    </row>
    <row r="27" spans="1:3" s="200" customFormat="1" ht="23.25" customHeight="1" x14ac:dyDescent="0.3">
      <c r="A27" s="213"/>
      <c r="B27" s="222" t="s">
        <v>397</v>
      </c>
      <c r="C27" s="276">
        <v>400</v>
      </c>
    </row>
    <row r="28" spans="1:3" s="200" customFormat="1" ht="20.25" customHeight="1" x14ac:dyDescent="0.3">
      <c r="A28" s="212"/>
      <c r="B28" s="222" t="s">
        <v>396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400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402</v>
      </c>
      <c r="C34" s="276">
        <v>500</v>
      </c>
    </row>
    <row r="35" spans="1:3" s="200" customFormat="1" ht="36" customHeight="1" x14ac:dyDescent="0.3">
      <c r="A35" s="212"/>
      <c r="B35" s="239" t="s">
        <v>401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403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357</v>
      </c>
      <c r="C47" s="276">
        <v>6000</v>
      </c>
    </row>
    <row r="48" spans="1:3" s="200" customFormat="1" x14ac:dyDescent="0.3">
      <c r="A48" s="212"/>
      <c r="B48" s="239" t="s">
        <v>356</v>
      </c>
      <c r="C48" s="276">
        <v>500</v>
      </c>
    </row>
    <row r="49" spans="1:3" s="200" customFormat="1" x14ac:dyDescent="0.3">
      <c r="A49" s="212"/>
      <c r="B49" s="239" t="s">
        <v>355</v>
      </c>
      <c r="C49" s="276">
        <v>3000</v>
      </c>
    </row>
    <row r="50" spans="1:3" s="200" customFormat="1" x14ac:dyDescent="0.3">
      <c r="A50" s="212"/>
      <c r="B50" s="239" t="s">
        <v>563</v>
      </c>
      <c r="C50" s="276">
        <v>300</v>
      </c>
    </row>
    <row r="51" spans="1:3" s="200" customFormat="1" ht="37.5" customHeight="1" x14ac:dyDescent="0.3">
      <c r="A51" s="212"/>
      <c r="B51" s="239" t="s">
        <v>562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358</v>
      </c>
      <c r="C54" s="276">
        <v>7900</v>
      </c>
    </row>
    <row r="55" spans="1:3" s="200" customFormat="1" x14ac:dyDescent="0.3">
      <c r="A55" s="214"/>
      <c r="B55" s="222" t="s">
        <v>601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606</v>
      </c>
      <c r="C58" s="276">
        <v>10000</v>
      </c>
    </row>
    <row r="59" spans="1:3" s="200" customFormat="1" x14ac:dyDescent="0.3">
      <c r="A59" s="214"/>
      <c r="B59" s="239" t="s">
        <v>605</v>
      </c>
      <c r="C59" s="276">
        <v>2750</v>
      </c>
    </row>
    <row r="60" spans="1:3" s="200" customFormat="1" ht="37.5" x14ac:dyDescent="0.3">
      <c r="A60" s="214"/>
      <c r="B60" s="239" t="s">
        <v>604</v>
      </c>
      <c r="C60" s="276">
        <v>10000</v>
      </c>
    </row>
    <row r="61" spans="1:3" s="200" customFormat="1" ht="37.5" x14ac:dyDescent="0.3">
      <c r="A61" s="214"/>
      <c r="B61" s="239" t="s">
        <v>603</v>
      </c>
      <c r="C61" s="276">
        <v>23000</v>
      </c>
    </row>
    <row r="62" spans="1:3" s="200" customFormat="1" ht="18.75" customHeight="1" x14ac:dyDescent="0.3">
      <c r="A62" s="214"/>
      <c r="B62" s="239" t="s">
        <v>602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609</v>
      </c>
      <c r="C65" s="276">
        <v>600</v>
      </c>
    </row>
    <row r="66" spans="1:3" s="199" customFormat="1" x14ac:dyDescent="0.3">
      <c r="A66" s="214"/>
      <c r="B66" s="242" t="s">
        <v>608</v>
      </c>
      <c r="C66" s="276">
        <v>500</v>
      </c>
    </row>
    <row r="67" spans="1:3" s="199" customFormat="1" x14ac:dyDescent="0.3">
      <c r="A67" s="214"/>
      <c r="B67" s="242" t="s">
        <v>607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610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589</v>
      </c>
      <c r="C75" s="276">
        <v>500</v>
      </c>
    </row>
    <row r="76" spans="1:3" s="200" customFormat="1" x14ac:dyDescent="0.3">
      <c r="A76" s="214"/>
      <c r="B76" s="222" t="s">
        <v>588</v>
      </c>
      <c r="C76" s="276">
        <v>600</v>
      </c>
    </row>
    <row r="77" spans="1:3" s="200" customFormat="1" x14ac:dyDescent="0.3">
      <c r="A77" s="214"/>
      <c r="B77" s="222" t="s">
        <v>615</v>
      </c>
      <c r="C77" s="276">
        <v>500</v>
      </c>
    </row>
    <row r="78" spans="1:3" s="200" customFormat="1" ht="19.5" customHeight="1" x14ac:dyDescent="0.3">
      <c r="A78" s="214"/>
      <c r="B78" s="222" t="s">
        <v>614</v>
      </c>
      <c r="C78" s="276">
        <v>28000</v>
      </c>
    </row>
    <row r="79" spans="1:3" s="200" customFormat="1" ht="37.5" x14ac:dyDescent="0.3">
      <c r="A79" s="214"/>
      <c r="B79" s="222" t="s">
        <v>556</v>
      </c>
      <c r="C79" s="276">
        <v>6000</v>
      </c>
    </row>
    <row r="80" spans="1:3" s="200" customFormat="1" x14ac:dyDescent="0.3">
      <c r="A80" s="214"/>
      <c r="B80" s="222" t="s">
        <v>555</v>
      </c>
      <c r="C80" s="276">
        <v>3000</v>
      </c>
    </row>
    <row r="81" spans="1:3" s="200" customFormat="1" ht="37.5" x14ac:dyDescent="0.3">
      <c r="A81" s="214"/>
      <c r="B81" s="222" t="s">
        <v>554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592</v>
      </c>
      <c r="C85" s="276">
        <v>600</v>
      </c>
    </row>
    <row r="86" spans="1:3" s="200" customFormat="1" x14ac:dyDescent="0.3">
      <c r="A86" s="212"/>
      <c r="B86" s="242" t="s">
        <v>591</v>
      </c>
      <c r="C86" s="276">
        <v>600</v>
      </c>
    </row>
    <row r="87" spans="1:3" s="200" customFormat="1" ht="20.25" customHeight="1" x14ac:dyDescent="0.3">
      <c r="A87" s="212"/>
      <c r="B87" s="242" t="s">
        <v>590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561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485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660</v>
      </c>
      <c r="C106" s="276">
        <v>600</v>
      </c>
    </row>
    <row r="107" spans="1:3" s="200" customFormat="1" ht="20.25" customHeight="1" x14ac:dyDescent="0.3">
      <c r="A107" s="212"/>
      <c r="B107" s="242" t="s">
        <v>565</v>
      </c>
      <c r="C107" s="276">
        <v>3000</v>
      </c>
    </row>
    <row r="108" spans="1:3" s="200" customFormat="1" x14ac:dyDescent="0.3">
      <c r="A108" s="212"/>
      <c r="B108" s="242" t="s">
        <v>656</v>
      </c>
      <c r="C108" s="276">
        <v>7500</v>
      </c>
    </row>
    <row r="109" spans="1:3" s="200" customFormat="1" x14ac:dyDescent="0.3">
      <c r="A109" s="212"/>
      <c r="B109" s="242" t="s">
        <v>655</v>
      </c>
      <c r="C109" s="276">
        <v>4500</v>
      </c>
    </row>
    <row r="110" spans="1:3" s="200" customFormat="1" x14ac:dyDescent="0.3">
      <c r="A110" s="212"/>
      <c r="B110" s="242" t="s">
        <v>654</v>
      </c>
      <c r="C110" s="276">
        <v>6500</v>
      </c>
    </row>
    <row r="111" spans="1:3" s="200" customFormat="1" x14ac:dyDescent="0.3">
      <c r="A111" s="212"/>
      <c r="B111" s="242" t="s">
        <v>653</v>
      </c>
      <c r="C111" s="276">
        <v>700</v>
      </c>
    </row>
    <row r="112" spans="1:3" s="200" customFormat="1" x14ac:dyDescent="0.3">
      <c r="A112" s="212"/>
      <c r="B112" s="242" t="s">
        <v>652</v>
      </c>
      <c r="C112" s="276">
        <v>700</v>
      </c>
    </row>
    <row r="113" spans="1:3" s="200" customFormat="1" x14ac:dyDescent="0.3">
      <c r="A113" s="212"/>
      <c r="B113" s="242" t="s">
        <v>651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530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558" t="s">
        <v>43</v>
      </c>
      <c r="B116" s="558"/>
      <c r="C116" s="558"/>
    </row>
    <row r="117" spans="1:3" s="199" customFormat="1" hidden="1" outlineLevel="1" x14ac:dyDescent="0.3">
      <c r="A117" s="211">
        <v>1</v>
      </c>
      <c r="B117" s="221" t="s">
        <v>461</v>
      </c>
      <c r="C117" s="277"/>
    </row>
    <row r="118" spans="1:3" s="199" customFormat="1" ht="37.5" hidden="1" outlineLevel="1" x14ac:dyDescent="0.3">
      <c r="A118" s="212"/>
      <c r="B118" s="224" t="s">
        <v>661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637</v>
      </c>
      <c r="C121" s="276">
        <v>3800</v>
      </c>
    </row>
    <row r="122" spans="1:3" s="199" customFormat="1" hidden="1" outlineLevel="1" x14ac:dyDescent="0.3">
      <c r="A122" s="212"/>
      <c r="B122" s="224" t="s">
        <v>385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638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657</v>
      </c>
      <c r="C128" s="276">
        <v>2000</v>
      </c>
    </row>
    <row r="129" spans="1:3" s="199" customFormat="1" hidden="1" outlineLevel="1" x14ac:dyDescent="0.3">
      <c r="A129" s="212"/>
      <c r="B129" s="224" t="s">
        <v>314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315</v>
      </c>
      <c r="C132" s="276">
        <v>10100</v>
      </c>
    </row>
    <row r="133" spans="1:3" s="199" customFormat="1" hidden="1" outlineLevel="1" x14ac:dyDescent="0.3">
      <c r="A133" s="214"/>
      <c r="B133" s="224" t="s">
        <v>316</v>
      </c>
      <c r="C133" s="276">
        <v>2800</v>
      </c>
    </row>
    <row r="134" spans="1:3" s="199" customFormat="1" hidden="1" outlineLevel="1" x14ac:dyDescent="0.3">
      <c r="A134" s="214"/>
      <c r="B134" s="224" t="s">
        <v>317</v>
      </c>
      <c r="C134" s="276">
        <v>1750</v>
      </c>
    </row>
    <row r="135" spans="1:3" s="199" customFormat="1" hidden="1" outlineLevel="1" x14ac:dyDescent="0.3">
      <c r="A135" s="214"/>
      <c r="B135" s="224" t="s">
        <v>318</v>
      </c>
      <c r="C135" s="276">
        <v>1600</v>
      </c>
    </row>
    <row r="136" spans="1:3" s="199" customFormat="1" hidden="1" outlineLevel="1" x14ac:dyDescent="0.3">
      <c r="A136" s="214"/>
      <c r="B136" s="224" t="s">
        <v>319</v>
      </c>
      <c r="C136" s="276">
        <v>2400</v>
      </c>
    </row>
    <row r="137" spans="1:3" s="199" customFormat="1" hidden="1" outlineLevel="1" x14ac:dyDescent="0.3">
      <c r="A137" s="214"/>
      <c r="B137" s="224" t="s">
        <v>320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321</v>
      </c>
      <c r="C140" s="276">
        <v>5900</v>
      </c>
    </row>
    <row r="141" spans="1:3" s="199" customFormat="1" hidden="1" outlineLevel="1" x14ac:dyDescent="0.3">
      <c r="A141" s="214"/>
      <c r="B141" s="224" t="s">
        <v>322</v>
      </c>
      <c r="C141" s="276">
        <v>3600</v>
      </c>
    </row>
    <row r="142" spans="1:3" s="199" customFormat="1" hidden="1" outlineLevel="1" x14ac:dyDescent="0.3">
      <c r="A142" s="214"/>
      <c r="B142" s="224" t="s">
        <v>323</v>
      </c>
      <c r="C142" s="276">
        <v>18000</v>
      </c>
    </row>
    <row r="143" spans="1:3" s="199" customFormat="1" hidden="1" outlineLevel="1" x14ac:dyDescent="0.3">
      <c r="A143" s="214"/>
      <c r="B143" s="224" t="s">
        <v>324</v>
      </c>
      <c r="C143" s="276">
        <v>4000</v>
      </c>
    </row>
    <row r="144" spans="1:3" s="199" customFormat="1" ht="37.5" hidden="1" outlineLevel="1" x14ac:dyDescent="0.3">
      <c r="A144" s="214"/>
      <c r="B144" s="224" t="s">
        <v>325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326</v>
      </c>
      <c r="C147" s="276">
        <v>3500</v>
      </c>
    </row>
    <row r="148" spans="1:3" s="199" customFormat="1" hidden="1" outlineLevel="1" x14ac:dyDescent="0.3">
      <c r="A148" s="212"/>
      <c r="B148" s="210" t="s">
        <v>327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558" t="s">
        <v>531</v>
      </c>
      <c r="B168" s="558"/>
      <c r="C168" s="558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658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x14ac:dyDescent="0.3">
      <c r="A173" s="212"/>
      <c r="B173" s="222" t="s">
        <v>640</v>
      </c>
      <c r="C173" s="276">
        <v>4400</v>
      </c>
    </row>
    <row r="174" spans="1:3" s="200" customFormat="1" x14ac:dyDescent="0.3">
      <c r="A174" s="212"/>
      <c r="B174" s="222" t="s">
        <v>639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558</v>
      </c>
      <c r="C178" s="276">
        <v>7789</v>
      </c>
    </row>
    <row r="179" spans="1:3" s="200" customFormat="1" ht="21.95" customHeight="1" x14ac:dyDescent="0.3">
      <c r="A179" s="212"/>
      <c r="B179" s="239" t="s">
        <v>557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546</v>
      </c>
      <c r="C182" s="276">
        <v>4750</v>
      </c>
    </row>
    <row r="183" spans="1:3" s="200" customFormat="1" ht="19.5" customHeight="1" x14ac:dyDescent="0.3">
      <c r="A183" s="212"/>
      <c r="B183" s="222" t="s">
        <v>545</v>
      </c>
      <c r="C183" s="276">
        <v>20000</v>
      </c>
    </row>
    <row r="184" spans="1:3" s="200" customFormat="1" x14ac:dyDescent="0.3">
      <c r="A184" s="212"/>
      <c r="B184" s="222" t="s">
        <v>544</v>
      </c>
      <c r="C184" s="276">
        <v>400</v>
      </c>
    </row>
    <row r="185" spans="1:3" s="200" customFormat="1" x14ac:dyDescent="0.3">
      <c r="A185" s="212"/>
      <c r="B185" s="222" t="s">
        <v>422</v>
      </c>
      <c r="C185" s="276">
        <v>470</v>
      </c>
    </row>
    <row r="186" spans="1:3" s="200" customFormat="1" x14ac:dyDescent="0.3">
      <c r="A186" s="212"/>
      <c r="B186" s="222" t="s">
        <v>421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386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571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572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573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505</v>
      </c>
      <c r="C227" s="277"/>
    </row>
    <row r="228" spans="1:3" s="199" customFormat="1" ht="56.2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497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612</v>
      </c>
      <c r="C238" s="276">
        <v>8881</v>
      </c>
    </row>
    <row r="239" spans="1:3" s="200" customFormat="1" ht="37.5" x14ac:dyDescent="0.3">
      <c r="A239" s="212"/>
      <c r="B239" s="222" t="s">
        <v>611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507</v>
      </c>
      <c r="C242" s="276">
        <v>5000</v>
      </c>
    </row>
    <row r="243" spans="1:3" s="200" customFormat="1" ht="22.5" customHeight="1" x14ac:dyDescent="0.3">
      <c r="A243" s="212"/>
      <c r="B243" s="242" t="s">
        <v>508</v>
      </c>
      <c r="C243" s="276">
        <v>2000</v>
      </c>
    </row>
    <row r="244" spans="1:3" s="200" customFormat="1" x14ac:dyDescent="0.3">
      <c r="A244" s="212"/>
      <c r="B244" s="222" t="s">
        <v>509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506</v>
      </c>
      <c r="C246" s="277"/>
    </row>
    <row r="247" spans="1:3" s="199" customFormat="1" ht="36" customHeight="1" x14ac:dyDescent="0.3">
      <c r="A247" s="214"/>
      <c r="B247" s="242" t="s">
        <v>496</v>
      </c>
      <c r="C247" s="276">
        <v>10000</v>
      </c>
    </row>
    <row r="248" spans="1:3" s="199" customFormat="1" ht="37.5" x14ac:dyDescent="0.3">
      <c r="A248" s="214"/>
      <c r="B248" s="242" t="s">
        <v>582</v>
      </c>
      <c r="C248" s="276">
        <v>5000</v>
      </c>
    </row>
    <row r="249" spans="1:3" s="199" customFormat="1" ht="37.5" x14ac:dyDescent="0.3">
      <c r="A249" s="214"/>
      <c r="B249" s="242" t="s">
        <v>583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486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558" t="s">
        <v>533</v>
      </c>
      <c r="B252" s="558"/>
      <c r="C252" s="558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534</v>
      </c>
      <c r="C254" s="276">
        <v>100</v>
      </c>
    </row>
    <row r="255" spans="1:3" s="199" customFormat="1" hidden="1" outlineLevel="1" x14ac:dyDescent="0.3">
      <c r="A255" s="212"/>
      <c r="B255" s="224" t="s">
        <v>535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536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511</v>
      </c>
      <c r="C268" s="276">
        <v>8900</v>
      </c>
    </row>
    <row r="269" spans="1:3" s="199" customFormat="1" hidden="1" outlineLevel="1" x14ac:dyDescent="0.3">
      <c r="A269" s="212"/>
      <c r="B269" s="224" t="s">
        <v>512</v>
      </c>
      <c r="C269" s="276">
        <v>500</v>
      </c>
    </row>
    <row r="270" spans="1:3" s="199" customFormat="1" hidden="1" outlineLevel="1" x14ac:dyDescent="0.3">
      <c r="A270" s="212"/>
      <c r="B270" s="224" t="s">
        <v>513</v>
      </c>
      <c r="C270" s="276">
        <v>600</v>
      </c>
    </row>
    <row r="271" spans="1:3" s="199" customFormat="1" hidden="1" outlineLevel="1" x14ac:dyDescent="0.3">
      <c r="A271" s="212"/>
      <c r="B271" s="224" t="s">
        <v>514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573</v>
      </c>
      <c r="C273" s="277"/>
    </row>
    <row r="274" spans="1:3" s="199" customFormat="1" ht="37.5" hidden="1" outlineLevel="1" x14ac:dyDescent="0.3">
      <c r="A274" s="215"/>
      <c r="B274" s="226" t="s">
        <v>515</v>
      </c>
      <c r="C274" s="281">
        <v>280</v>
      </c>
    </row>
    <row r="275" spans="1:3" s="199" customFormat="1" hidden="1" outlineLevel="1" x14ac:dyDescent="0.3">
      <c r="A275" s="212"/>
      <c r="B275" s="224" t="s">
        <v>516</v>
      </c>
      <c r="C275" s="276">
        <v>5400</v>
      </c>
    </row>
    <row r="276" spans="1:3" s="199" customFormat="1" ht="37.5" hidden="1" outlineLevel="1" x14ac:dyDescent="0.3">
      <c r="A276" s="212"/>
      <c r="B276" s="224" t="s">
        <v>517</v>
      </c>
      <c r="C276" s="276">
        <v>2700</v>
      </c>
    </row>
    <row r="277" spans="1:3" s="199" customFormat="1" hidden="1" outlineLevel="1" x14ac:dyDescent="0.3">
      <c r="A277" s="212"/>
      <c r="B277" s="224" t="s">
        <v>518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t="37.5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662</v>
      </c>
      <c r="C289" s="276">
        <v>1000</v>
      </c>
    </row>
    <row r="290" spans="1:3" s="199" customFormat="1" hidden="1" outlineLevel="1" x14ac:dyDescent="0.3">
      <c r="A290" s="213"/>
      <c r="B290" s="224" t="s">
        <v>663</v>
      </c>
      <c r="C290" s="276">
        <v>3000</v>
      </c>
    </row>
    <row r="291" spans="1:3" s="199" customFormat="1" hidden="1" outlineLevel="1" x14ac:dyDescent="0.3">
      <c r="A291" s="213"/>
      <c r="B291" s="224" t="s">
        <v>664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612</v>
      </c>
      <c r="C294" s="276">
        <v>8881</v>
      </c>
    </row>
    <row r="295" spans="1:3" s="199" customFormat="1" hidden="1" outlineLevel="1" x14ac:dyDescent="0.3">
      <c r="A295" s="212"/>
      <c r="B295" s="224" t="s">
        <v>665</v>
      </c>
      <c r="C295" s="276">
        <v>20000</v>
      </c>
    </row>
    <row r="296" spans="1:3" s="199" customFormat="1" hidden="1" outlineLevel="1" x14ac:dyDescent="0.3">
      <c r="A296" s="212"/>
      <c r="B296" s="224" t="s">
        <v>344</v>
      </c>
      <c r="C296" s="276">
        <v>12329</v>
      </c>
    </row>
    <row r="297" spans="1:3" s="199" customFormat="1" ht="37.5" hidden="1" outlineLevel="1" x14ac:dyDescent="0.3">
      <c r="A297" s="212"/>
      <c r="B297" s="224" t="s">
        <v>345</v>
      </c>
      <c r="C297" s="276">
        <v>1255</v>
      </c>
    </row>
    <row r="298" spans="1:3" s="199" customFormat="1" hidden="1" outlineLevel="1" x14ac:dyDescent="0.3">
      <c r="A298" s="212"/>
      <c r="B298" s="224" t="s">
        <v>346</v>
      </c>
      <c r="C298" s="276">
        <v>4500</v>
      </c>
    </row>
    <row r="299" spans="1:3" s="199" customFormat="1" hidden="1" outlineLevel="1" x14ac:dyDescent="0.3">
      <c r="A299" s="212"/>
      <c r="B299" s="224" t="s">
        <v>347</v>
      </c>
      <c r="C299" s="276">
        <v>800</v>
      </c>
    </row>
    <row r="300" spans="1:3" s="199" customFormat="1" hidden="1" outlineLevel="1" x14ac:dyDescent="0.3">
      <c r="A300" s="212"/>
      <c r="B300" s="224" t="s">
        <v>348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349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350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351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554" t="s">
        <v>487</v>
      </c>
      <c r="B314" s="554"/>
      <c r="C314" s="554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353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405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629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630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631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632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633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634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635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636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571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574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575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576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359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360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572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354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573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650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378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379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380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381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382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383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384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392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393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373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569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463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464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465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466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467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468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505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469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470</v>
      </c>
      <c r="C411" s="318">
        <v>1200</v>
      </c>
    </row>
    <row r="412" spans="1:129" s="199" customFormat="1" x14ac:dyDescent="0.3">
      <c r="A412" s="212"/>
      <c r="B412" s="242" t="s">
        <v>471</v>
      </c>
      <c r="C412" s="318">
        <v>100</v>
      </c>
    </row>
    <row r="413" spans="1:129" s="199" customFormat="1" x14ac:dyDescent="0.3">
      <c r="A413" s="212"/>
      <c r="B413" s="242" t="s">
        <v>472</v>
      </c>
      <c r="C413" s="318">
        <v>4900</v>
      </c>
    </row>
    <row r="414" spans="1:129" s="199" customFormat="1" x14ac:dyDescent="0.3">
      <c r="A414" s="212"/>
      <c r="B414" s="242" t="s">
        <v>473</v>
      </c>
      <c r="C414" s="318">
        <v>1500</v>
      </c>
    </row>
    <row r="415" spans="1:129" s="199" customFormat="1" ht="39" customHeight="1" x14ac:dyDescent="0.3">
      <c r="A415" s="212"/>
      <c r="B415" s="242" t="s">
        <v>474</v>
      </c>
      <c r="C415" s="318">
        <v>1700</v>
      </c>
    </row>
    <row r="416" spans="1:129" s="199" customFormat="1" x14ac:dyDescent="0.3">
      <c r="A416" s="212"/>
      <c r="B416" s="242" t="s">
        <v>475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476</v>
      </c>
      <c r="C419" s="318">
        <v>10000</v>
      </c>
    </row>
    <row r="420" spans="1:3" s="200" customFormat="1" x14ac:dyDescent="0.3">
      <c r="A420" s="212"/>
      <c r="B420" s="242" t="s">
        <v>477</v>
      </c>
      <c r="C420" s="318">
        <v>1800</v>
      </c>
    </row>
    <row r="421" spans="1:3" s="200" customFormat="1" x14ac:dyDescent="0.3">
      <c r="A421" s="212"/>
      <c r="B421" s="242" t="s">
        <v>372</v>
      </c>
      <c r="C421" s="318">
        <v>1300</v>
      </c>
    </row>
    <row r="422" spans="1:3" s="200" customFormat="1" x14ac:dyDescent="0.3">
      <c r="A422" s="212"/>
      <c r="B422" s="242" t="s">
        <v>560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244</v>
      </c>
      <c r="C435" s="286">
        <v>6000</v>
      </c>
    </row>
    <row r="436" spans="1:3" s="200" customFormat="1" x14ac:dyDescent="0.3">
      <c r="A436" s="212"/>
      <c r="B436" s="242" t="s">
        <v>245</v>
      </c>
      <c r="C436" s="286">
        <v>400</v>
      </c>
    </row>
    <row r="437" spans="1:3" s="200" customFormat="1" x14ac:dyDescent="0.3">
      <c r="A437" s="212"/>
      <c r="B437" s="242" t="s">
        <v>246</v>
      </c>
      <c r="C437" s="286">
        <v>300</v>
      </c>
    </row>
    <row r="438" spans="1:3" s="200" customFormat="1" x14ac:dyDescent="0.3">
      <c r="A438" s="212"/>
      <c r="B438" s="242" t="s">
        <v>247</v>
      </c>
      <c r="C438" s="286">
        <v>4500</v>
      </c>
    </row>
    <row r="439" spans="1:3" s="200" customFormat="1" x14ac:dyDescent="0.3">
      <c r="A439" s="212"/>
      <c r="B439" s="242" t="s">
        <v>248</v>
      </c>
      <c r="C439" s="286">
        <v>400</v>
      </c>
    </row>
    <row r="440" spans="1:3" s="200" customFormat="1" x14ac:dyDescent="0.3">
      <c r="A440" s="212"/>
      <c r="B440" s="242" t="s">
        <v>249</v>
      </c>
      <c r="C440" s="286">
        <v>6000</v>
      </c>
    </row>
    <row r="441" spans="1:3" s="200" customFormat="1" x14ac:dyDescent="0.3">
      <c r="A441" s="212"/>
      <c r="B441" s="242" t="s">
        <v>250</v>
      </c>
      <c r="C441" s="286">
        <v>900</v>
      </c>
    </row>
    <row r="442" spans="1:3" s="200" customFormat="1" x14ac:dyDescent="0.3">
      <c r="A442" s="212"/>
      <c r="B442" s="242" t="s">
        <v>659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387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488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555" t="s">
        <v>389</v>
      </c>
      <c r="B451" s="555"/>
      <c r="C451" s="555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390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391</v>
      </c>
      <c r="C456" s="289">
        <v>4100</v>
      </c>
    </row>
    <row r="457" spans="1:3" s="200" customFormat="1" hidden="1" outlineLevel="1" x14ac:dyDescent="0.3">
      <c r="A457" s="215"/>
      <c r="B457" s="227" t="s">
        <v>629</v>
      </c>
      <c r="C457" s="289">
        <v>700</v>
      </c>
    </row>
    <row r="458" spans="1:3" s="200" customFormat="1" hidden="1" outlineLevel="1" x14ac:dyDescent="0.3">
      <c r="A458" s="215"/>
      <c r="B458" s="227" t="s">
        <v>630</v>
      </c>
      <c r="C458" s="289">
        <v>700</v>
      </c>
    </row>
    <row r="459" spans="1:3" s="200" customFormat="1" hidden="1" outlineLevel="1" x14ac:dyDescent="0.3">
      <c r="A459" s="215"/>
      <c r="B459" s="227" t="s">
        <v>631</v>
      </c>
      <c r="C459" s="289">
        <v>4000</v>
      </c>
    </row>
    <row r="460" spans="1:3" s="200" customFormat="1" ht="37.5" hidden="1" outlineLevel="1" x14ac:dyDescent="0.3">
      <c r="A460" s="215"/>
      <c r="B460" s="227" t="s">
        <v>632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633</v>
      </c>
      <c r="C462" s="288"/>
    </row>
    <row r="463" spans="1:3" s="200" customFormat="1" ht="56.25" hidden="1" outlineLevel="1" x14ac:dyDescent="0.3">
      <c r="A463" s="215"/>
      <c r="B463" s="227" t="s">
        <v>462</v>
      </c>
      <c r="C463" s="289">
        <v>500</v>
      </c>
    </row>
    <row r="464" spans="1:3" s="200" customFormat="1" ht="37.5" hidden="1" outlineLevel="1" x14ac:dyDescent="0.3">
      <c r="A464" s="215"/>
      <c r="B464" s="227" t="s">
        <v>616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617</v>
      </c>
      <c r="C467" s="286">
        <v>1500</v>
      </c>
    </row>
    <row r="468" spans="1:3" s="200" customFormat="1" hidden="1" outlineLevel="1" x14ac:dyDescent="0.3">
      <c r="A468" s="214"/>
      <c r="B468" s="227" t="s">
        <v>618</v>
      </c>
      <c r="C468" s="286">
        <v>15000</v>
      </c>
    </row>
    <row r="469" spans="1:3" s="200" customFormat="1" ht="37.5" hidden="1" outlineLevel="1" x14ac:dyDescent="0.3">
      <c r="A469" s="214"/>
      <c r="B469" s="227" t="s">
        <v>328</v>
      </c>
      <c r="C469" s="286">
        <v>500</v>
      </c>
    </row>
    <row r="470" spans="1:3" s="200" customFormat="1" ht="37.5" hidden="1" outlineLevel="1" x14ac:dyDescent="0.3">
      <c r="A470" s="214"/>
      <c r="B470" s="227" t="s">
        <v>498</v>
      </c>
      <c r="C470" s="286">
        <v>16000</v>
      </c>
    </row>
    <row r="471" spans="1:3" s="200" customFormat="1" ht="37.5" hidden="1" outlineLevel="1" x14ac:dyDescent="0.3">
      <c r="A471" s="214"/>
      <c r="B471" s="227" t="s">
        <v>499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500</v>
      </c>
      <c r="C474" s="286">
        <v>16000</v>
      </c>
    </row>
    <row r="475" spans="1:3" s="200" customFormat="1" ht="37.5" hidden="1" outlineLevel="1" x14ac:dyDescent="0.3">
      <c r="A475" s="212"/>
      <c r="B475" s="227" t="s">
        <v>501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571</v>
      </c>
      <c r="C477" s="285"/>
    </row>
    <row r="478" spans="1:3" s="200" customFormat="1" ht="37.5" hidden="1" outlineLevel="1" x14ac:dyDescent="0.3">
      <c r="A478" s="214"/>
      <c r="B478" s="227" t="s">
        <v>502</v>
      </c>
      <c r="C478" s="286">
        <v>1500</v>
      </c>
    </row>
    <row r="479" spans="1:3" s="200" customFormat="1" ht="37.5" hidden="1" outlineLevel="1" x14ac:dyDescent="0.3">
      <c r="A479" s="214"/>
      <c r="B479" s="227" t="s">
        <v>503</v>
      </c>
      <c r="C479" s="286">
        <v>19000</v>
      </c>
    </row>
    <row r="480" spans="1:3" s="200" customFormat="1" ht="37.5" hidden="1" outlineLevel="1" x14ac:dyDescent="0.3">
      <c r="A480" s="214"/>
      <c r="B480" s="227" t="s">
        <v>504</v>
      </c>
      <c r="C480" s="286">
        <v>500</v>
      </c>
    </row>
    <row r="481" spans="1:3" s="200" customFormat="1" ht="37.5" hidden="1" outlineLevel="1" x14ac:dyDescent="0.3">
      <c r="A481" s="214"/>
      <c r="B481" s="227" t="s">
        <v>443</v>
      </c>
      <c r="C481" s="286">
        <v>2000</v>
      </c>
    </row>
    <row r="482" spans="1:3" s="200" customFormat="1" ht="37.5" hidden="1" outlineLevel="1" x14ac:dyDescent="0.3">
      <c r="A482" s="214"/>
      <c r="B482" s="227" t="s">
        <v>444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445</v>
      </c>
      <c r="C485" s="286">
        <v>2500</v>
      </c>
    </row>
    <row r="486" spans="1:3" s="200" customFormat="1" hidden="1" outlineLevel="1" x14ac:dyDescent="0.3">
      <c r="A486" s="212"/>
      <c r="B486" s="227" t="s">
        <v>446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447</v>
      </c>
      <c r="C489" s="286">
        <v>200</v>
      </c>
    </row>
    <row r="490" spans="1:3" s="200" customFormat="1" ht="37.5" hidden="1" outlineLevel="1" x14ac:dyDescent="0.3">
      <c r="A490" s="212"/>
      <c r="B490" s="227" t="s">
        <v>448</v>
      </c>
      <c r="C490" s="286">
        <v>3000</v>
      </c>
    </row>
    <row r="491" spans="1:3" s="200" customFormat="1" hidden="1" outlineLevel="1" x14ac:dyDescent="0.3">
      <c r="A491" s="212"/>
      <c r="B491" s="227" t="s">
        <v>449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450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572</v>
      </c>
      <c r="C496" s="288"/>
    </row>
    <row r="497" spans="1:3" s="200" customFormat="1" hidden="1" outlineLevel="1" x14ac:dyDescent="0.3">
      <c r="A497" s="212"/>
      <c r="B497" s="227" t="s">
        <v>441</v>
      </c>
      <c r="C497" s="286">
        <v>450</v>
      </c>
    </row>
    <row r="498" spans="1:3" s="200" customFormat="1" ht="37.5" hidden="1" outlineLevel="1" x14ac:dyDescent="0.3">
      <c r="A498" s="212"/>
      <c r="B498" s="227" t="s">
        <v>442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573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505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414</v>
      </c>
      <c r="C517" s="286">
        <v>300</v>
      </c>
    </row>
    <row r="518" spans="1:3" s="200" customFormat="1" hidden="1" outlineLevel="1" x14ac:dyDescent="0.3">
      <c r="A518" s="212"/>
      <c r="B518" s="227" t="s">
        <v>415</v>
      </c>
      <c r="C518" s="286">
        <v>5500</v>
      </c>
    </row>
    <row r="519" spans="1:3" s="200" customFormat="1" hidden="1" outlineLevel="1" x14ac:dyDescent="0.3">
      <c r="A519" s="212"/>
      <c r="B519" s="227" t="s">
        <v>416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506</v>
      </c>
      <c r="C521" s="288"/>
    </row>
    <row r="522" spans="1:3" s="200" customFormat="1" hidden="1" outlineLevel="1" x14ac:dyDescent="0.3">
      <c r="A522" s="212"/>
      <c r="B522" s="227" t="s">
        <v>417</v>
      </c>
      <c r="C522" s="286">
        <v>60</v>
      </c>
    </row>
    <row r="523" spans="1:3" s="200" customFormat="1" hidden="1" outlineLevel="1" x14ac:dyDescent="0.3">
      <c r="A523" s="212"/>
      <c r="B523" s="227" t="s">
        <v>418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419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420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556" t="s">
        <v>478</v>
      </c>
      <c r="B528" s="556"/>
      <c r="C528" s="556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479</v>
      </c>
      <c r="C530" s="276">
        <v>10900</v>
      </c>
    </row>
    <row r="531" spans="1:3" s="200" customFormat="1" hidden="1" outlineLevel="1" x14ac:dyDescent="0.3">
      <c r="A531" s="212"/>
      <c r="B531" s="224" t="s">
        <v>480</v>
      </c>
      <c r="C531" s="276">
        <v>500</v>
      </c>
    </row>
    <row r="532" spans="1:3" s="200" customFormat="1" hidden="1" outlineLevel="1" x14ac:dyDescent="0.3">
      <c r="A532" s="214"/>
      <c r="B532" s="225" t="s">
        <v>481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506</v>
      </c>
      <c r="C533" s="277"/>
    </row>
    <row r="534" spans="1:3" s="200" customFormat="1" ht="37.5" hidden="1" outlineLevel="1" x14ac:dyDescent="0.3">
      <c r="A534" s="214"/>
      <c r="B534" s="224" t="s">
        <v>482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483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490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595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'АИП 2016-2017(изм.в нояб.2015)'!#REF!</f>
        <v>#REF!</v>
      </c>
    </row>
    <row r="5" spans="1:3" ht="18" hidden="1" customHeight="1" outlineLevel="1" x14ac:dyDescent="0.2">
      <c r="B5" s="130" t="s">
        <v>106</v>
      </c>
      <c r="C5" s="141" t="e">
        <f>'АИП 2016-2017(изм.в нояб.2015)'!#REF!</f>
        <v>#REF!</v>
      </c>
    </row>
    <row r="6" spans="1:3" ht="39" hidden="1" customHeight="1" outlineLevel="1" x14ac:dyDescent="0.2">
      <c r="B6" s="130" t="s">
        <v>597</v>
      </c>
      <c r="C6" s="141" t="e">
        <f>'АИП 2016-2017(изм.в нояб.2015)'!#REF!</f>
        <v>#REF!</v>
      </c>
    </row>
    <row r="7" spans="1:3" ht="54" hidden="1" customHeight="1" outlineLevel="1" x14ac:dyDescent="0.2">
      <c r="B7" s="130" t="s">
        <v>622</v>
      </c>
      <c r="C7" s="141" t="e">
        <f>'АИП 2016-2017(изм.в нояб.2015)'!#REF!</f>
        <v>#REF!</v>
      </c>
    </row>
    <row r="8" spans="1:3" ht="55.5" hidden="1" customHeight="1" outlineLevel="1" x14ac:dyDescent="0.2">
      <c r="B8" s="130" t="s">
        <v>621</v>
      </c>
      <c r="C8" s="141" t="e">
        <f>'АИП 2016-2017(изм.в нояб.2015)'!#REF!</f>
        <v>#REF!</v>
      </c>
    </row>
    <row r="9" spans="1:3" ht="75.95" hidden="1" customHeight="1" outlineLevel="1" x14ac:dyDescent="0.2">
      <c r="B9" s="130" t="s">
        <v>620</v>
      </c>
      <c r="C9" s="141" t="e">
        <f>'АИП 2016-2017(изм.в нояб.2015)'!#REF!</f>
        <v>#REF!</v>
      </c>
    </row>
    <row r="10" spans="1:3" ht="39" hidden="1" customHeight="1" outlineLevel="1" x14ac:dyDescent="0.2">
      <c r="B10" s="131" t="s">
        <v>598</v>
      </c>
      <c r="C10" s="141" t="e">
        <f>'АИП 2016-2017(изм.в нояб.2015)'!#REF!</f>
        <v>#REF!</v>
      </c>
    </row>
    <row r="11" spans="1:3" ht="55.5" hidden="1" customHeight="1" outlineLevel="1" x14ac:dyDescent="0.2">
      <c r="B11" s="130" t="s">
        <v>599</v>
      </c>
      <c r="C11" s="141" t="e">
        <f>'АИП 2016-2017(изм.в нояб.2015)'!#REF!</f>
        <v>#REF!</v>
      </c>
    </row>
    <row r="12" spans="1:3" ht="39" hidden="1" customHeight="1" outlineLevel="1" x14ac:dyDescent="0.2">
      <c r="B12" s="130" t="s">
        <v>600</v>
      </c>
      <c r="C12" s="141" t="e">
        <f>'АИП 2016-2017(изм.в нояб.2015)'!#REF!</f>
        <v>#REF!</v>
      </c>
    </row>
    <row r="13" spans="1:3" ht="39" hidden="1" customHeight="1" outlineLevel="1" x14ac:dyDescent="0.2">
      <c r="B13" s="130" t="s">
        <v>619</v>
      </c>
      <c r="C13" s="141" t="e">
        <f>'АИП 2016-2017(изм.в нояб.2015)'!#REF!</f>
        <v>#REF!</v>
      </c>
    </row>
    <row r="14" spans="1:3" ht="39" hidden="1" customHeight="1" outlineLevel="1" x14ac:dyDescent="0.2">
      <c r="B14" s="130" t="s">
        <v>623</v>
      </c>
      <c r="C14" s="141" t="e">
        <f>'АИП 2016-2017(изм.в нояб.2015)'!#REF!</f>
        <v>#REF!</v>
      </c>
    </row>
    <row r="15" spans="1:3" ht="39" hidden="1" customHeight="1" outlineLevel="1" x14ac:dyDescent="0.2">
      <c r="B15" s="130" t="s">
        <v>135</v>
      </c>
      <c r="C15" s="141" t="e">
        <f>'АИП 2016-2017(изм.в нояб.2015)'!#REF!</f>
        <v>#REF!</v>
      </c>
    </row>
    <row r="16" spans="1:3" ht="39" hidden="1" customHeight="1" outlineLevel="1" x14ac:dyDescent="0.2">
      <c r="B16" s="130" t="s">
        <v>136</v>
      </c>
      <c r="C16" s="141" t="e">
        <f>'АИП 2016-2017(изм.в нояб.2015)'!#REF!</f>
        <v>#REF!</v>
      </c>
    </row>
    <row r="17" spans="1:3" ht="39" hidden="1" customHeight="1" outlineLevel="1" x14ac:dyDescent="0.2">
      <c r="B17" s="130" t="s">
        <v>406</v>
      </c>
      <c r="C17" s="141" t="e">
        <f>'АИП 2016-2017(изм.в нояб.2015)'!#REF!</f>
        <v>#REF!</v>
      </c>
    </row>
    <row r="18" spans="1:3" ht="39" hidden="1" customHeight="1" outlineLevel="1" x14ac:dyDescent="0.2">
      <c r="B18" s="131" t="s">
        <v>439</v>
      </c>
      <c r="C18" s="141" t="e">
        <f>'АИП 2016-2017(изм.в нояб.2015)'!#REF!</f>
        <v>#REF!</v>
      </c>
    </row>
    <row r="19" spans="1:3" ht="39" hidden="1" customHeight="1" outlineLevel="1" x14ac:dyDescent="0.2">
      <c r="B19" s="132" t="s">
        <v>202</v>
      </c>
      <c r="C19" s="141" t="e">
        <f>'АИП 2016-2017(изм.в нояб.2015)'!#REF!</f>
        <v>#REF!</v>
      </c>
    </row>
    <row r="20" spans="1:3" ht="39" hidden="1" customHeight="1" outlineLevel="1" x14ac:dyDescent="0.2">
      <c r="B20" s="130" t="s">
        <v>431</v>
      </c>
      <c r="C20" s="141" t="e">
        <f>'АИП 2016-2017(изм.в нояб.2015)'!#REF!</f>
        <v>#REF!</v>
      </c>
    </row>
    <row r="21" spans="1:3" ht="54" hidden="1" customHeight="1" outlineLevel="1" x14ac:dyDescent="0.2">
      <c r="B21" s="131" t="s">
        <v>432</v>
      </c>
      <c r="C21" s="141" t="e">
        <f>'АИП 2016-2017(изм.в нояб.2015)'!#REF!</f>
        <v>#REF!</v>
      </c>
    </row>
    <row r="22" spans="1:3" ht="55.5" hidden="1" customHeight="1" outlineLevel="1" x14ac:dyDescent="0.2">
      <c r="B22" s="130" t="s">
        <v>433</v>
      </c>
      <c r="C22" s="141" t="e">
        <f>'АИП 2016-2017(изм.в нояб.2015)'!#REF!</f>
        <v>#REF!</v>
      </c>
    </row>
    <row r="23" spans="1:3" ht="39" hidden="1" customHeight="1" outlineLevel="1" x14ac:dyDescent="0.2">
      <c r="B23" s="130" t="s">
        <v>434</v>
      </c>
      <c r="C23" s="141" t="e">
        <f>'АИП 2016-2017(изм.в нояб.2015)'!#REF!</f>
        <v>#REF!</v>
      </c>
    </row>
    <row r="24" spans="1:3" ht="39" hidden="1" customHeight="1" outlineLevel="1" x14ac:dyDescent="0.2">
      <c r="B24" s="130" t="s">
        <v>435</v>
      </c>
      <c r="C24" s="141" t="e">
        <f>'АИП 2016-2017(изм.в нояб.2015)'!#REF!</f>
        <v>#REF!</v>
      </c>
    </row>
    <row r="25" spans="1:3" ht="39" hidden="1" customHeight="1" outlineLevel="1" x14ac:dyDescent="0.2">
      <c r="B25" s="130" t="s">
        <v>436</v>
      </c>
      <c r="C25" s="141" t="e">
        <f>'АИП 2016-2017(изм.в нояб.2015)'!#REF!</f>
        <v>#REF!</v>
      </c>
    </row>
    <row r="26" spans="1:3" ht="39" hidden="1" customHeight="1" outlineLevel="1" x14ac:dyDescent="0.2">
      <c r="B26" s="130" t="s">
        <v>437</v>
      </c>
      <c r="C26" s="141" t="e">
        <f>'АИП 2016-2017(изм.в нояб.2015)'!#REF!</f>
        <v>#REF!</v>
      </c>
    </row>
    <row r="27" spans="1:3" ht="39" hidden="1" customHeight="1" outlineLevel="1" x14ac:dyDescent="0.2">
      <c r="B27" s="130" t="s">
        <v>438</v>
      </c>
      <c r="C27" s="141" t="e">
        <f>'АИП 2016-2017(изм.в нояб.2015)'!#REF!</f>
        <v>#REF!</v>
      </c>
    </row>
    <row r="28" spans="1:3" ht="60" hidden="1" customHeight="1" outlineLevel="1" x14ac:dyDescent="0.2">
      <c r="B28" s="130" t="s">
        <v>153</v>
      </c>
      <c r="C28" s="141" t="e">
        <f>'АИП 2016-2017(изм.в нояб.2015)'!#REF!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'АИП 2016-2017(изм.в нояб.2015)'!#REF!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361</v>
      </c>
      <c r="C37" s="120"/>
    </row>
    <row r="38" spans="1:3" ht="37.5" hidden="1" customHeight="1" outlineLevel="1" x14ac:dyDescent="0.2">
      <c r="B38" s="130" t="s">
        <v>362</v>
      </c>
      <c r="C38" s="120"/>
    </row>
    <row r="39" spans="1:3" ht="75.95" hidden="1" customHeight="1" outlineLevel="1" x14ac:dyDescent="0.2">
      <c r="B39" s="130" t="s">
        <v>363</v>
      </c>
      <c r="C39" s="120"/>
    </row>
    <row r="40" spans="1:3" ht="56.25" hidden="1" customHeight="1" outlineLevel="1" x14ac:dyDescent="0.2">
      <c r="B40" s="130" t="s">
        <v>364</v>
      </c>
      <c r="C40" s="120"/>
    </row>
    <row r="41" spans="1:3" ht="54.75" hidden="1" customHeight="1" outlineLevel="1" x14ac:dyDescent="0.2">
      <c r="B41" s="130" t="s">
        <v>365</v>
      </c>
      <c r="C41" s="120"/>
    </row>
    <row r="42" spans="1:3" ht="54.75" hidden="1" customHeight="1" outlineLevel="1" x14ac:dyDescent="0.2">
      <c r="B42" s="130" t="s">
        <v>366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596</v>
      </c>
      <c r="C50" s="118" t="e">
        <f>SUM(C51:C56)</f>
        <v>#REF!</v>
      </c>
    </row>
    <row r="51" spans="1:3" ht="56.25" customHeight="1" x14ac:dyDescent="0.2">
      <c r="B51" s="121" t="e">
        <f>'АИП 2016-2017(изм.в нояб.2015)'!#REF!</f>
        <v>#REF!</v>
      </c>
      <c r="C51" s="121" t="e">
        <f>'АИП 2016-2017(изм.в нояб.2015)'!#REF!</f>
        <v>#REF!</v>
      </c>
    </row>
    <row r="52" spans="1:3" ht="36.75" customHeight="1" x14ac:dyDescent="0.2">
      <c r="B52" s="121" t="e">
        <f>'АИП 2016-2017(изм.в нояб.2015)'!#REF!</f>
        <v>#REF!</v>
      </c>
      <c r="C52" s="121" t="e">
        <f>'АИП 2016-2017(изм.в нояб.2015)'!#REF!</f>
        <v>#REF!</v>
      </c>
    </row>
    <row r="53" spans="1:3" x14ac:dyDescent="0.2">
      <c r="B53" s="121" t="e">
        <f>'АИП 2016-2017(изм.в нояб.2015)'!#REF!</f>
        <v>#REF!</v>
      </c>
      <c r="C53" s="121" t="e">
        <f>'АИП 2016-2017(изм.в нояб.2015)'!#REF!</f>
        <v>#REF!</v>
      </c>
    </row>
    <row r="54" spans="1:3" x14ac:dyDescent="0.2">
      <c r="B54" s="121" t="e">
        <f>'АИП 2016-2017(изм.в нояб.2015)'!#REF!</f>
        <v>#REF!</v>
      </c>
      <c r="C54" s="121" t="e">
        <f>'АИП 2016-2017(изм.в нояб.2015)'!#REF!</f>
        <v>#REF!</v>
      </c>
    </row>
    <row r="55" spans="1:3" ht="53.25" customHeight="1" x14ac:dyDescent="0.2">
      <c r="B55" s="121" t="e">
        <f>'АИП 2016-2017(изм.в нояб.2015)'!#REF!</f>
        <v>#REF!</v>
      </c>
      <c r="C55" s="121" t="e">
        <f>'АИП 2016-2017(изм.в нояб.2015)'!#REF!</f>
        <v>#REF!</v>
      </c>
    </row>
    <row r="56" spans="1:3" ht="41.25" customHeight="1" x14ac:dyDescent="0.2">
      <c r="B56" s="121" t="e">
        <f>'АИП 2016-2017(изм.в нояб.2015)'!#REF!</f>
        <v>#REF!</v>
      </c>
      <c r="C56" s="121" t="e">
        <f>'АИП 2016-2017(изм.в нояб.2015)'!#REF!</f>
        <v>#REF!</v>
      </c>
    </row>
    <row r="57" spans="1:3" s="128" customFormat="1" ht="40.5" x14ac:dyDescent="0.2">
      <c r="A57" s="126" t="s">
        <v>103</v>
      </c>
      <c r="B57" s="134" t="s">
        <v>395</v>
      </c>
      <c r="C57" s="118" t="e">
        <f>SUM(C58:C58)</f>
        <v>#REF!</v>
      </c>
    </row>
    <row r="58" spans="1:3" ht="57" customHeight="1" x14ac:dyDescent="0.2">
      <c r="B58" s="121" t="e">
        <f>'АИП 2016-2017(изм.в нояб.2015)'!#REF!</f>
        <v>#REF!</v>
      </c>
      <c r="C58" s="121" t="e">
        <f>'АИП 2016-2017(изм.в нояб.2015)'!#REF!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559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409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408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407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'АИП 2016-2017(изм.в нояб.2015)'!#REF!</f>
        <v>#REF!</v>
      </c>
      <c r="C78" s="121" t="e">
        <f>'АИП 2016-2017(изм.в нояб.2015)'!#REF!</f>
        <v>#REF!</v>
      </c>
    </row>
    <row r="79" spans="1:3" ht="72" customHeight="1" x14ac:dyDescent="0.2">
      <c r="B79" s="121" t="e">
        <f>'АИП 2016-2017(изм.в нояб.2015)'!#REF!</f>
        <v>#REF!</v>
      </c>
      <c r="C79" s="121" t="e">
        <f>'АИП 2016-2017(изм.в нояб.2015)'!#REF!</f>
        <v>#REF!</v>
      </c>
    </row>
    <row r="80" spans="1:3" ht="54" customHeight="1" x14ac:dyDescent="0.2">
      <c r="B80" s="121" t="e">
        <f>'АИП 2016-2017(изм.в нояб.2015)'!#REF!</f>
        <v>#REF!</v>
      </c>
      <c r="C80" s="121" t="e">
        <f>'АИП 2016-2017(изм.в нояб.2015)'!#REF!</f>
        <v>#REF!</v>
      </c>
    </row>
    <row r="81" spans="2:3" ht="55.5" customHeight="1" x14ac:dyDescent="0.2">
      <c r="B81" s="121" t="e">
        <f>'АИП 2016-2017(изм.в нояб.2015)'!#REF!</f>
        <v>#REF!</v>
      </c>
      <c r="C81" s="121" t="e">
        <f>'АИП 2016-2017(изм.в нояб.2015)'!#REF!</f>
        <v>#REF!</v>
      </c>
    </row>
    <row r="82" spans="2:3" ht="36.75" customHeight="1" x14ac:dyDescent="0.2">
      <c r="B82" s="121" t="e">
        <f>'АИП 2016-2017(изм.в нояб.2015)'!#REF!</f>
        <v>#REF!</v>
      </c>
      <c r="C82" s="121" t="e">
        <f>'АИП 2016-2017(изм.в нояб.2015)'!#REF!</f>
        <v>#REF!</v>
      </c>
    </row>
    <row r="83" spans="2:3" ht="36.75" customHeight="1" x14ac:dyDescent="0.2">
      <c r="B83" s="121" t="e">
        <f>'АИП 2016-2017(изм.в нояб.2015)'!#REF!</f>
        <v>#REF!</v>
      </c>
      <c r="C83" s="121" t="e">
        <f>'АИП 2016-2017(изм.в нояб.2015)'!#REF!</f>
        <v>#REF!</v>
      </c>
    </row>
    <row r="84" spans="2:3" ht="36.75" customHeight="1" x14ac:dyDescent="0.2">
      <c r="B84" s="121" t="e">
        <f>'АИП 2016-2017(изм.в нояб.2015)'!#REF!</f>
        <v>#REF!</v>
      </c>
      <c r="C84" s="121" t="e">
        <f>'АИП 2016-2017(изм.в нояб.2015)'!#REF!</f>
        <v>#REF!</v>
      </c>
    </row>
    <row r="85" spans="2:3" ht="93" customHeight="1" x14ac:dyDescent="0.2">
      <c r="B85" s="121" t="e">
        <f>'АИП 2016-2017(изм.в нояб.2015)'!#REF!</f>
        <v>#REF!</v>
      </c>
      <c r="C85" s="121" t="e">
        <f>'АИП 2016-2017(изм.в нояб.2015)'!#REF!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ПР</vt:lpstr>
      <vt:lpstr>ПРИЛОЖЕНИЕ</vt:lpstr>
      <vt:lpstr>ПРИЛ</vt:lpstr>
      <vt:lpstr>объекты</vt:lpstr>
      <vt:lpstr>АИП 2015 (изм.в ноябре 2015)</vt:lpstr>
      <vt:lpstr>АИП 2016-2017(изм.в нояб.2015)</vt:lpstr>
      <vt:lpstr>ПРИЛ2</vt:lpstr>
      <vt:lpstr>ПРИЛ1</vt:lpstr>
      <vt:lpstr>Л</vt:lpstr>
      <vt:lpstr>Лист1</vt:lpstr>
      <vt:lpstr>'АИП 2015 (изм.в ноябре 2015)'!Заголовки_для_печати</vt:lpstr>
      <vt:lpstr>'АИП 2016-2017(изм.в нояб.2015)'!Заголовки_для_печати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2015 (изм.в ноябре 2015)'!Область_печати</vt:lpstr>
      <vt:lpstr>'АИП 2016-2017(изм.в нояб.2015)'!Область_печати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Никитина Ирина Сергеевна</cp:lastModifiedBy>
  <cp:lastPrinted>2015-12-04T06:54:49Z</cp:lastPrinted>
  <dcterms:created xsi:type="dcterms:W3CDTF">2002-08-12T10:42:45Z</dcterms:created>
  <dcterms:modified xsi:type="dcterms:W3CDTF">2015-12-04T06:58:54Z</dcterms:modified>
</cp:coreProperties>
</file>