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90" yWindow="0" windowWidth="14400" windowHeight="12120"/>
  </bookViews>
  <sheets>
    <sheet name="Лист1" sheetId="1" r:id="rId1"/>
  </sheets>
  <definedNames>
    <definedName name="_xlnm.Print_Titles" localSheetId="0">Лист1!$8:$8</definedName>
    <definedName name="_xlnm.Print_Area" localSheetId="0">Лист1!$B$1:$H$110</definedName>
  </definedNames>
  <calcPr calcId="145621"/>
</workbook>
</file>

<file path=xl/calcChain.xml><?xml version="1.0" encoding="utf-8"?>
<calcChain xmlns="http://schemas.openxmlformats.org/spreadsheetml/2006/main">
  <c r="H54" i="1" l="1"/>
  <c r="H73" i="1" l="1"/>
  <c r="G93" i="1" l="1"/>
  <c r="H98" i="1"/>
  <c r="H99" i="1"/>
  <c r="H87" i="1"/>
  <c r="G54" i="1"/>
  <c r="H75" i="1"/>
  <c r="G75" i="1"/>
  <c r="H60" i="1"/>
  <c r="H59" i="1"/>
  <c r="H55" i="1"/>
  <c r="H56" i="1"/>
  <c r="H63" i="1" l="1"/>
  <c r="H69" i="1"/>
  <c r="H70" i="1"/>
  <c r="H71" i="1"/>
  <c r="H72" i="1"/>
  <c r="H64" i="1"/>
  <c r="H65" i="1"/>
  <c r="H109" i="1" l="1"/>
  <c r="H108" i="1"/>
  <c r="H107" i="1"/>
  <c r="H106" i="1" s="1"/>
  <c r="H95" i="1"/>
  <c r="H96" i="1"/>
  <c r="H93" i="1" s="1"/>
  <c r="H97" i="1"/>
  <c r="H100" i="1"/>
  <c r="H101" i="1"/>
  <c r="H102" i="1"/>
  <c r="H103" i="1"/>
  <c r="H104" i="1"/>
  <c r="H105" i="1"/>
  <c r="H94" i="1"/>
  <c r="H78" i="1"/>
  <c r="H79" i="1"/>
  <c r="H76" i="1" s="1"/>
  <c r="H80" i="1"/>
  <c r="H81" i="1"/>
  <c r="H82" i="1"/>
  <c r="H83" i="1"/>
  <c r="H84" i="1"/>
  <c r="H85" i="1"/>
  <c r="H86" i="1"/>
  <c r="H88" i="1"/>
  <c r="H89" i="1"/>
  <c r="H90" i="1"/>
  <c r="H91" i="1"/>
  <c r="H92" i="1"/>
  <c r="H77" i="1"/>
  <c r="H58" i="1"/>
  <c r="H61" i="1"/>
  <c r="H62" i="1"/>
  <c r="H66" i="1"/>
  <c r="H67" i="1"/>
  <c r="H68" i="1"/>
  <c r="H74" i="1"/>
  <c r="H57" i="1"/>
  <c r="H53" i="1"/>
  <c r="H52" i="1"/>
  <c r="H49" i="1"/>
  <c r="H48" i="1"/>
  <c r="H47" i="1"/>
  <c r="H46" i="1"/>
  <c r="H45" i="1"/>
  <c r="H44" i="1"/>
  <c r="H43" i="1"/>
  <c r="H42" i="1"/>
  <c r="H41" i="1"/>
  <c r="H39" i="1" s="1"/>
  <c r="H40" i="1"/>
  <c r="H37" i="1"/>
  <c r="H38" i="1"/>
  <c r="H36" i="1"/>
  <c r="H35" i="1"/>
  <c r="H34" i="1"/>
  <c r="H33" i="1"/>
  <c r="H30" i="1"/>
  <c r="H31" i="1"/>
  <c r="H28" i="1" s="1"/>
  <c r="H25" i="1" s="1"/>
  <c r="H32" i="1"/>
  <c r="H29" i="1"/>
  <c r="H27" i="1"/>
  <c r="H26" i="1"/>
  <c r="H24" i="1"/>
  <c r="H23" i="1"/>
  <c r="H22" i="1"/>
  <c r="H21" i="1"/>
  <c r="H19" i="1"/>
  <c r="H20" i="1"/>
  <c r="H18" i="1"/>
  <c r="H17" i="1" s="1"/>
  <c r="H16" i="1"/>
  <c r="H15" i="1"/>
  <c r="H14" i="1"/>
  <c r="H12" i="1"/>
  <c r="H10" i="1" s="1"/>
  <c r="H13" i="1"/>
  <c r="G107" i="1"/>
  <c r="G106" i="1" s="1"/>
  <c r="G76" i="1"/>
  <c r="G52" i="1"/>
  <c r="G48" i="1"/>
  <c r="G45" i="1"/>
  <c r="G42" i="1"/>
  <c r="G39" i="1"/>
  <c r="G35" i="1"/>
  <c r="G33" i="1"/>
  <c r="G25" i="1" s="1"/>
  <c r="G28" i="1"/>
  <c r="G23" i="1"/>
  <c r="G21" i="1"/>
  <c r="G17" i="1"/>
  <c r="G15" i="1"/>
  <c r="G13" i="1"/>
  <c r="G10" i="1"/>
  <c r="H51" i="1" l="1"/>
  <c r="H50" i="1" s="1"/>
  <c r="H110" i="1" s="1"/>
  <c r="H9" i="1"/>
  <c r="G9" i="1"/>
  <c r="G51" i="1"/>
  <c r="G50" i="1" s="1"/>
  <c r="G110" i="1" s="1"/>
  <c r="E48" i="1"/>
  <c r="E45" i="1"/>
  <c r="E42" i="1"/>
  <c r="E39" i="1"/>
  <c r="E35" i="1"/>
  <c r="E33" i="1"/>
  <c r="E28" i="1"/>
  <c r="E25" i="1" s="1"/>
  <c r="E23" i="1"/>
  <c r="E21" i="1"/>
  <c r="E17" i="1"/>
  <c r="E15" i="1"/>
  <c r="E13" i="1"/>
  <c r="E10" i="1"/>
  <c r="E9" i="1" l="1"/>
  <c r="E107" i="1" l="1"/>
  <c r="E106" i="1" s="1"/>
  <c r="E93" i="1"/>
  <c r="E76" i="1"/>
  <c r="E54" i="1"/>
  <c r="E52" i="1"/>
  <c r="E51" i="1" l="1"/>
  <c r="E50" i="1" s="1"/>
  <c r="D28" i="1"/>
  <c r="D33" i="1"/>
  <c r="D35" i="1"/>
  <c r="E110" i="1" l="1"/>
  <c r="D54" i="1"/>
  <c r="D107" i="1" l="1"/>
  <c r="D93" i="1" l="1"/>
  <c r="D76" i="1" l="1"/>
  <c r="D52" i="1" l="1"/>
  <c r="D51" i="1" l="1"/>
  <c r="D106" i="1"/>
  <c r="D50" i="1" l="1"/>
  <c r="D13" i="1"/>
  <c r="D15" i="1"/>
  <c r="D17" i="1"/>
  <c r="D21" i="1"/>
  <c r="D23" i="1"/>
  <c r="D39" i="1"/>
  <c r="D42" i="1"/>
  <c r="D45" i="1"/>
  <c r="D25" i="1" l="1"/>
  <c r="D10" i="1"/>
  <c r="D48" i="1" l="1"/>
  <c r="D9" i="1" s="1"/>
  <c r="D110" i="1" l="1"/>
</calcChain>
</file>

<file path=xl/sharedStrings.xml><?xml version="1.0" encoding="utf-8"?>
<sst xmlns="http://schemas.openxmlformats.org/spreadsheetml/2006/main" count="215" uniqueCount="213">
  <si>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</si>
  <si>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</si>
  <si>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</si>
  <si>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</si>
  <si>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</si>
  <si>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</si>
  <si>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</si>
  <si>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</si>
  <si>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</si>
  <si>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</si>
  <si>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</si>
  <si>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</si>
  <si>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</si>
  <si>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</si>
  <si>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</si>
  <si>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</si>
  <si>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</si>
  <si>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</si>
  <si>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</si>
  <si>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</si>
  <si>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</si>
  <si>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</si>
  <si>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</si>
  <si>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</si>
  <si>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</si>
  <si>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</si>
  <si>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</si>
  <si>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</si>
  <si>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</si>
  <si>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</si>
  <si>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</si>
  <si>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</si>
  <si>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</si>
  <si>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</si>
  <si>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</si>
  <si>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</si>
  <si>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</si>
  <si>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</si>
  <si>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</si>
  <si>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</si>
  <si>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</si>
  <si>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</si>
  <si>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</si>
  <si>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</si>
  <si>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</si>
  <si>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</si>
  <si>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</si>
  <si>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</si>
  <si>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</si>
  <si>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</si>
  <si>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</si>
  <si>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</si>
  <si>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</si>
  <si>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</si>
  <si>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</si>
  <si>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</si>
  <si>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</si>
  <si>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</si>
  <si>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</si>
  <si>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</si>
  <si>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</si>
  <si>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</si>
  <si>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</si>
  <si>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</si>
  <si>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</si>
  <si>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</si>
  <si>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</si>
  <si>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</si>
  <si>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</si>
  <si>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</si>
  <si>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</si>
  <si>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</si>
  <si>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</si>
  <si>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</si>
  <si>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</si>
  <si>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</si>
  <si>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</si>
  <si>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</si>
  <si>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</si>
  <si>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</si>
  <si>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</si>
  <si>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</si>
  <si>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</si>
  <si>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</si>
  <si>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</si>
  <si>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</si>
  <si>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</si>
  <si>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</si>
  <si>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</si>
  <si>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</si>
  <si>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</si>
  <si>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</si>
  <si>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</si>
  <si>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</si>
  <si>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</si>
  <si>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</si>
  <si>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</si>
  <si>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</si>
  <si>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</si>
  <si>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</si>
  <si>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</si>
  <si>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</si>
  <si>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</si>
  <si>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</si>
  <si>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000 2 02 02101 02 0000 151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</si>
  <si>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</si>
  <si>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</si>
  <si>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</si>
  <si>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</si>
  <si>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</si>
  <si>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</si>
  <si>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</si>
  <si>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</si>
  <si>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</si>
  <si>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</si>
  <si>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</si>
  <si>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</si>
  <si>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</si>
  <si>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</si>
  <si>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</si>
  <si>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</si>
  <si>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</si>
  <si>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</si>
  <si>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</si>
  <si>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</si>
  <si>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</si>
  <si>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</si>
  <si>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</si>
  <si>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</si>
  <si>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</si>
  <si>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</si>
  <si>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</si>
  <si>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</si>
  <si>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</si>
  <si>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</si>
  <si>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</si>
  <si>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</si>
  <si>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</si>
  <si>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</si>
  <si>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</si>
  <si>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</si>
  <si>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</si>
  <si>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</si>
  <si>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</si>
  <si>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</si>
  <si>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</si>
  <si>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</si>
  <si>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</si>
  <si>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</si>
  <si>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</si>
  <si>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</si>
  <si>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</si>
  <si>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</si>
  <si>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 xml:space="preserve">Прогнозируемые доходы областного бюджета на 2015 год в соответствии </t>
  </si>
  <si>
    <t>2015 год               (руб.)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</si>
  <si>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</si>
  <si>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</si>
  <si>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</si>
  <si>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</si>
  <si>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</si>
  <si>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</si>
  <si>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</si>
  <si>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</si>
  <si>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</si>
  <si>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</si>
  <si>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</si>
  <si>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</si>
  <si>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</si>
  <si>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</si>
  <si>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</si>
  <si>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</si>
  <si>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</si>
  <si>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</si>
  <si>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Поправки ко второму чтению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</si>
  <si>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</si>
  <si>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</si>
  <si>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</si>
  <si>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</si>
  <si>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Уточнение марта 2015</t>
  </si>
  <si>
    <t>000 2 02 02183 02 0000 151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</si>
  <si>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</si>
  <si>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</si>
  <si>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000 2 02 02190 02 0000 151</t>
  </si>
  <si>
    <t>000 2 02 02191 02 0000 151</t>
  </si>
  <si>
    <t>000 2 02 02192 02 0000 151</t>
  </si>
  <si>
    <t>000 2 02 02198 02 0000 151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</si>
  <si>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</si>
  <si>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</si>
  <si>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</si>
  <si>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</si>
  <si>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</si>
  <si>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</si>
  <si>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000 2 02 02051 02 0000 151</t>
  </si>
  <si>
    <t>000 2 02 02067 02 0000 151</t>
  </si>
  <si>
    <t>Субсидии бюджетам субъектов Российской Фе-дерации на реализацию федеральных целевых программ</t>
  </si>
  <si>
    <t>Субсидии бюджетам субъектов Российской Фе-дерации на поощрение лучших учителей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</si>
  <si>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</si>
  <si>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</si>
  <si>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</si>
  <si>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</si>
  <si>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</si>
  <si>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</si>
  <si>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000 2 02 03068 02 0000 151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</si>
  <si>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</si>
  <si>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</si>
  <si>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000 2 02 04043 02 0000 151</t>
  </si>
  <si>
    <t xml:space="preserve">Межбюджетные трансферты, передаваемые бюджетам субъектов Российской Федерации на единовременные компенсационные выплаты медицинским работникам
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</si>
  <si>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</si>
  <si>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</si>
  <si>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>Приложение 2</t>
  </si>
  <si>
    <t>000 2 02 02182 02 0000 151</t>
  </si>
  <si>
    <t xml:space="preserve"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
</t>
  </si>
  <si>
    <t>от 02.04.2015 № 10-з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</si>
</sst>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3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/>
    <xf numFmtId="0" fontId="11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3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/>
    <xf numFmtId="3" fontId="8" fillId="3" borderId="1" xfId="0" applyNumberFormat="1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view="pageBreakPreview" zoomScaleNormal="100" zoomScaleSheetLayoutView="100" workbookViewId="0">
      <pane xSplit="5" ySplit="8" topLeftCell="F72" activePane="bottomRight" state="frozen"/>
      <selection pane="topRight" activeCell="F1" sqref="F1"/>
      <selection pane="bottomLeft" activeCell="A9" sqref="A9"/>
      <selection pane="bottomRight" activeCell="B4" sqref="B4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3" customWidth="1"/>
    <col min="4" max="6" width="15.5703125" style="12" hidden="1" customWidth="1"/>
    <col min="7" max="7" width="14.28515625" style="12" hidden="1" customWidth="1"/>
    <col min="8" max="8" width="15.5703125" style="12" customWidth="1"/>
    <col min="9" max="9" width="30.5703125" style="12" customWidth="1"/>
    <col min="10" max="10" width="29.5703125" style="12" customWidth="1"/>
    <col min="11" max="16384" width="9.140625" style="12"/>
  </cols>
  <sheetData>
    <row r="1" spans="1:8" x14ac:dyDescent="0.25">
      <c r="B1" s="41" t="s">
        <v>209</v>
      </c>
      <c r="C1" s="41"/>
      <c r="D1" s="41"/>
      <c r="E1" s="41"/>
      <c r="F1" s="41"/>
      <c r="G1" s="41"/>
      <c r="H1" s="41"/>
    </row>
    <row r="2" spans="1:8" x14ac:dyDescent="0.25">
      <c r="B2" s="41" t="s">
        <v>105</v>
      </c>
      <c r="C2" s="41"/>
      <c r="D2" s="41"/>
      <c r="E2" s="41"/>
      <c r="F2" s="41"/>
      <c r="G2" s="41"/>
      <c r="H2" s="41"/>
    </row>
    <row r="3" spans="1:8" x14ac:dyDescent="0.25">
      <c r="B3" s="41" t="s">
        <v>212</v>
      </c>
      <c r="C3" s="41"/>
      <c r="D3" s="41"/>
      <c r="E3" s="41"/>
      <c r="F3" s="41"/>
      <c r="G3" s="41"/>
      <c r="H3" s="41"/>
    </row>
    <row r="4" spans="1:8" x14ac:dyDescent="0.25">
      <c r="C4" s="14"/>
    </row>
    <row r="5" spans="1:8" ht="18.75" x14ac:dyDescent="0.3">
      <c r="B5" s="42" t="s">
        <v>153</v>
      </c>
      <c r="C5" s="42"/>
      <c r="D5" s="42"/>
      <c r="E5" s="42"/>
      <c r="F5" s="42"/>
      <c r="G5" s="42"/>
      <c r="H5" s="42"/>
    </row>
    <row r="6" spans="1:8" ht="18.75" x14ac:dyDescent="0.3">
      <c r="B6" s="42" t="s">
        <v>0</v>
      </c>
      <c r="C6" s="42"/>
      <c r="D6" s="42"/>
      <c r="E6" s="42"/>
      <c r="F6" s="42"/>
      <c r="G6" s="42"/>
      <c r="H6" s="42"/>
    </row>
    <row r="7" spans="1:8" ht="18.75" x14ac:dyDescent="0.3">
      <c r="B7" s="15"/>
      <c r="C7" s="16"/>
      <c r="D7" s="15"/>
      <c r="E7" s="15"/>
      <c r="F7" s="15"/>
      <c r="G7" s="15"/>
      <c r="H7" s="15"/>
    </row>
    <row r="8" spans="1:8" ht="40.5" customHeight="1" x14ac:dyDescent="0.25">
      <c r="A8" s="17"/>
      <c r="B8" s="18" t="s">
        <v>1</v>
      </c>
      <c r="C8" s="18" t="s">
        <v>2</v>
      </c>
      <c r="D8" s="19" t="s">
        <v>154</v>
      </c>
      <c r="E8" s="19" t="s">
        <v>173</v>
      </c>
      <c r="F8" s="35" t="s">
        <v>154</v>
      </c>
      <c r="G8" s="19" t="s">
        <v>178</v>
      </c>
      <c r="H8" s="35" t="s">
        <v>154</v>
      </c>
    </row>
    <row r="9" spans="1:8" ht="21.75" customHeight="1" x14ac:dyDescent="0.25">
      <c r="B9" s="20" t="s">
        <v>3</v>
      </c>
      <c r="C9" s="20" t="s">
        <v>4</v>
      </c>
      <c r="D9" s="1">
        <f>SUM(D10+D13+D15+D17+D21+D23+D25+D35+D39+D42+D45+D48)</f>
        <v>49999837200</v>
      </c>
      <c r="E9" s="1">
        <f>SUM(E10+E13+E15+E17+E21+E23+E25+E35+E39+E42+E45+E48)</f>
        <v>784585000</v>
      </c>
      <c r="F9" s="1">
        <v>50784422200</v>
      </c>
      <c r="G9" s="1">
        <f>SUM(G10+G13+G15+G17+G21+G23+G25+G35+G39+G42+G45+G48)</f>
        <v>0</v>
      </c>
      <c r="H9" s="1">
        <f>SUM(H10+H13+H15+H17+H21+H23+H25+H35+H39+H42+H45+H48)</f>
        <v>50784422200</v>
      </c>
    </row>
    <row r="10" spans="1:8" ht="22.5" customHeight="1" x14ac:dyDescent="0.25">
      <c r="B10" s="20" t="s">
        <v>63</v>
      </c>
      <c r="C10" s="20" t="s">
        <v>5</v>
      </c>
      <c r="D10" s="1">
        <f>D11+D12</f>
        <v>26383000000</v>
      </c>
      <c r="E10" s="1">
        <f>E11+E12</f>
        <v>110000000</v>
      </c>
      <c r="F10" s="1">
        <v>26493000000</v>
      </c>
      <c r="G10" s="1">
        <f>G11+G12</f>
        <v>0</v>
      </c>
      <c r="H10" s="1">
        <f>H11+H12</f>
        <v>26493000000</v>
      </c>
    </row>
    <row r="11" spans="1:8" ht="19.5" customHeight="1" x14ac:dyDescent="0.25">
      <c r="B11" s="7" t="s">
        <v>64</v>
      </c>
      <c r="C11" s="7" t="s">
        <v>6</v>
      </c>
      <c r="D11" s="21">
        <v>12465600000</v>
      </c>
      <c r="E11" s="21"/>
      <c r="F11" s="21">
        <v>12465600000</v>
      </c>
      <c r="G11" s="21"/>
      <c r="H11" s="21">
        <v>12465600000</v>
      </c>
    </row>
    <row r="12" spans="1:8" ht="18" customHeight="1" x14ac:dyDescent="0.25">
      <c r="B12" s="7" t="s">
        <v>62</v>
      </c>
      <c r="C12" s="7" t="s">
        <v>7</v>
      </c>
      <c r="D12" s="3">
        <v>13917400000</v>
      </c>
      <c r="E12" s="3">
        <v>110000000</v>
      </c>
      <c r="F12" s="3">
        <v>14027400000</v>
      </c>
      <c r="G12" s="3"/>
      <c r="H12" s="3">
        <f>F12+G12</f>
        <v>14027400000</v>
      </c>
    </row>
    <row r="13" spans="1:8" ht="35.25" customHeight="1" x14ac:dyDescent="0.25">
      <c r="B13" s="20" t="s">
        <v>8</v>
      </c>
      <c r="C13" s="20" t="s">
        <v>9</v>
      </c>
      <c r="D13" s="1">
        <f>D14</f>
        <v>13560415000</v>
      </c>
      <c r="E13" s="1">
        <f>E14</f>
        <v>634585000</v>
      </c>
      <c r="F13" s="1">
        <v>14195000000</v>
      </c>
      <c r="G13" s="1">
        <f>G14</f>
        <v>0</v>
      </c>
      <c r="H13" s="1">
        <f>H14</f>
        <v>14195000000</v>
      </c>
    </row>
    <row r="14" spans="1:8" ht="36" customHeight="1" x14ac:dyDescent="0.25">
      <c r="B14" s="7" t="s">
        <v>10</v>
      </c>
      <c r="C14" s="7" t="s">
        <v>11</v>
      </c>
      <c r="D14" s="3">
        <v>13560415000</v>
      </c>
      <c r="E14" s="3">
        <v>634585000</v>
      </c>
      <c r="F14" s="3">
        <v>14195000000</v>
      </c>
      <c r="G14" s="3"/>
      <c r="H14" s="3">
        <f>F14+G14</f>
        <v>14195000000</v>
      </c>
    </row>
    <row r="15" spans="1:8" ht="18" customHeight="1" x14ac:dyDescent="0.25">
      <c r="B15" s="20" t="s">
        <v>60</v>
      </c>
      <c r="C15" s="20" t="s">
        <v>12</v>
      </c>
      <c r="D15" s="1">
        <f>D16</f>
        <v>1758559000</v>
      </c>
      <c r="E15" s="1">
        <f>E16</f>
        <v>0</v>
      </c>
      <c r="F15" s="1">
        <v>1758559000</v>
      </c>
      <c r="G15" s="1">
        <f>G16</f>
        <v>0</v>
      </c>
      <c r="H15" s="1">
        <f>H16</f>
        <v>1758559000</v>
      </c>
    </row>
    <row r="16" spans="1:8" ht="35.25" customHeight="1" x14ac:dyDescent="0.25">
      <c r="B16" s="7" t="s">
        <v>61</v>
      </c>
      <c r="C16" s="7" t="s">
        <v>13</v>
      </c>
      <c r="D16" s="3">
        <v>1758559000</v>
      </c>
      <c r="E16" s="3"/>
      <c r="F16" s="3">
        <v>1758559000</v>
      </c>
      <c r="G16" s="3"/>
      <c r="H16" s="3">
        <f>F16+G16</f>
        <v>1758559000</v>
      </c>
    </row>
    <row r="17" spans="2:8" ht="17.25" customHeight="1" x14ac:dyDescent="0.25">
      <c r="B17" s="20" t="s">
        <v>55</v>
      </c>
      <c r="C17" s="20" t="s">
        <v>14</v>
      </c>
      <c r="D17" s="1">
        <f>SUM(D18:D20)</f>
        <v>6685580000</v>
      </c>
      <c r="E17" s="1">
        <f>SUM(E18:E20)</f>
        <v>0</v>
      </c>
      <c r="F17" s="1">
        <v>6685580000</v>
      </c>
      <c r="G17" s="1">
        <f>SUM(G18:G20)</f>
        <v>0</v>
      </c>
      <c r="H17" s="1">
        <f>SUM(H18:H20)</f>
        <v>6685580000</v>
      </c>
    </row>
    <row r="18" spans="2:8" ht="18" customHeight="1" x14ac:dyDescent="0.25">
      <c r="B18" s="7" t="s">
        <v>56</v>
      </c>
      <c r="C18" s="7" t="s">
        <v>15</v>
      </c>
      <c r="D18" s="3">
        <v>5705300000</v>
      </c>
      <c r="E18" s="3"/>
      <c r="F18" s="3">
        <v>5705300000</v>
      </c>
      <c r="G18" s="3"/>
      <c r="H18" s="3">
        <f>F18+G18</f>
        <v>5705300000</v>
      </c>
    </row>
    <row r="19" spans="2:8" ht="20.25" customHeight="1" x14ac:dyDescent="0.25">
      <c r="B19" s="7" t="s">
        <v>57</v>
      </c>
      <c r="C19" s="7" t="s">
        <v>16</v>
      </c>
      <c r="D19" s="3">
        <v>978600000</v>
      </c>
      <c r="E19" s="3"/>
      <c r="F19" s="3">
        <v>978600000</v>
      </c>
      <c r="G19" s="3"/>
      <c r="H19" s="3">
        <f t="shared" ref="H19:H20" si="0">F19+G19</f>
        <v>978600000</v>
      </c>
    </row>
    <row r="20" spans="2:8" ht="21.75" customHeight="1" x14ac:dyDescent="0.25">
      <c r="B20" s="7" t="s">
        <v>70</v>
      </c>
      <c r="C20" s="7" t="s">
        <v>71</v>
      </c>
      <c r="D20" s="3">
        <v>1680000</v>
      </c>
      <c r="E20" s="3"/>
      <c r="F20" s="3">
        <v>1680000</v>
      </c>
      <c r="G20" s="3"/>
      <c r="H20" s="3">
        <f t="shared" si="0"/>
        <v>1680000</v>
      </c>
    </row>
    <row r="21" spans="2:8" ht="34.5" customHeight="1" x14ac:dyDescent="0.25">
      <c r="B21" s="20" t="s">
        <v>58</v>
      </c>
      <c r="C21" s="20" t="s">
        <v>17</v>
      </c>
      <c r="D21" s="1">
        <f>D22</f>
        <v>4000000</v>
      </c>
      <c r="E21" s="1">
        <f>E22</f>
        <v>0</v>
      </c>
      <c r="F21" s="1">
        <v>4000000</v>
      </c>
      <c r="G21" s="1">
        <f>G22</f>
        <v>0</v>
      </c>
      <c r="H21" s="1">
        <f>H22</f>
        <v>4000000</v>
      </c>
    </row>
    <row r="22" spans="2:8" ht="21" customHeight="1" x14ac:dyDescent="0.25">
      <c r="B22" s="7" t="s">
        <v>59</v>
      </c>
      <c r="C22" s="7" t="s">
        <v>18</v>
      </c>
      <c r="D22" s="3">
        <v>4000000</v>
      </c>
      <c r="E22" s="3"/>
      <c r="F22" s="3">
        <v>4000000</v>
      </c>
      <c r="G22" s="3"/>
      <c r="H22" s="3">
        <f>F22+G22</f>
        <v>4000000</v>
      </c>
    </row>
    <row r="23" spans="2:8" ht="16.5" customHeight="1" x14ac:dyDescent="0.25">
      <c r="B23" s="20" t="s">
        <v>19</v>
      </c>
      <c r="C23" s="20" t="s">
        <v>20</v>
      </c>
      <c r="D23" s="1">
        <f>D24</f>
        <v>225994000</v>
      </c>
      <c r="E23" s="1">
        <f>E24</f>
        <v>0</v>
      </c>
      <c r="F23" s="1">
        <v>225994000</v>
      </c>
      <c r="G23" s="1">
        <f>G24</f>
        <v>0</v>
      </c>
      <c r="H23" s="1">
        <f>H24</f>
        <v>225994000</v>
      </c>
    </row>
    <row r="24" spans="2:8" ht="51" customHeight="1" x14ac:dyDescent="0.25">
      <c r="B24" s="7" t="s">
        <v>21</v>
      </c>
      <c r="C24" s="7" t="s">
        <v>22</v>
      </c>
      <c r="D24" s="3">
        <v>225994000</v>
      </c>
      <c r="E24" s="3"/>
      <c r="F24" s="3">
        <v>225994000</v>
      </c>
      <c r="G24" s="3"/>
      <c r="H24" s="3">
        <f>F24+G24</f>
        <v>225994000</v>
      </c>
    </row>
    <row r="25" spans="2:8" ht="50.25" customHeight="1" x14ac:dyDescent="0.25">
      <c r="B25" s="20" t="s">
        <v>23</v>
      </c>
      <c r="C25" s="20" t="s">
        <v>24</v>
      </c>
      <c r="D25" s="1">
        <f>SUM(D26,D27,D28,D33)</f>
        <v>70652200</v>
      </c>
      <c r="E25" s="1">
        <f>SUM(E26,E27,E28,E33)</f>
        <v>0</v>
      </c>
      <c r="F25" s="1">
        <v>70652200</v>
      </c>
      <c r="G25" s="1">
        <f>SUM(G26,G27,G28,G33)</f>
        <v>0</v>
      </c>
      <c r="H25" s="1">
        <f>SUM(H26,H27,H28,H33)</f>
        <v>70652200</v>
      </c>
    </row>
    <row r="26" spans="2:8" ht="66" customHeight="1" x14ac:dyDescent="0.25">
      <c r="B26" s="7" t="s">
        <v>54</v>
      </c>
      <c r="C26" s="7" t="s">
        <v>25</v>
      </c>
      <c r="D26" s="3">
        <v>3300000</v>
      </c>
      <c r="E26" s="3"/>
      <c r="F26" s="3">
        <v>3300000</v>
      </c>
      <c r="G26" s="3"/>
      <c r="H26" s="3">
        <f>F26+G26</f>
        <v>3300000</v>
      </c>
    </row>
    <row r="27" spans="2:8" ht="51" customHeight="1" x14ac:dyDescent="0.25">
      <c r="B27" s="7" t="s">
        <v>53</v>
      </c>
      <c r="C27" s="7" t="s">
        <v>26</v>
      </c>
      <c r="D27" s="3">
        <v>30000000</v>
      </c>
      <c r="E27" s="3"/>
      <c r="F27" s="3">
        <v>30000000</v>
      </c>
      <c r="G27" s="3"/>
      <c r="H27" s="3">
        <f t="shared" ref="H27" si="1">F27+G27</f>
        <v>30000000</v>
      </c>
    </row>
    <row r="28" spans="2:8" ht="114" customHeight="1" x14ac:dyDescent="0.25">
      <c r="B28" s="7" t="s">
        <v>27</v>
      </c>
      <c r="C28" s="7" t="s">
        <v>65</v>
      </c>
      <c r="D28" s="21">
        <f>SUM(D29:D32)</f>
        <v>26823200</v>
      </c>
      <c r="E28" s="21">
        <f>SUM(E29:E32)</f>
        <v>0</v>
      </c>
      <c r="F28" s="3">
        <v>26823200</v>
      </c>
      <c r="G28" s="21">
        <f>SUM(G29:G32)</f>
        <v>0</v>
      </c>
      <c r="H28" s="21">
        <f>SUM(H29:H32)</f>
        <v>26823200</v>
      </c>
    </row>
    <row r="29" spans="2:8" ht="98.25" customHeight="1" x14ac:dyDescent="0.25">
      <c r="B29" s="4" t="s">
        <v>52</v>
      </c>
      <c r="C29" s="4" t="s">
        <v>66</v>
      </c>
      <c r="D29" s="22">
        <v>14500000</v>
      </c>
      <c r="E29" s="22"/>
      <c r="F29" s="22">
        <v>14500000</v>
      </c>
      <c r="G29" s="22"/>
      <c r="H29" s="22">
        <f>F29+G29</f>
        <v>14500000</v>
      </c>
    </row>
    <row r="30" spans="2:8" ht="145.5" customHeight="1" x14ac:dyDescent="0.25">
      <c r="B30" s="4" t="s">
        <v>72</v>
      </c>
      <c r="C30" s="4" t="s">
        <v>176</v>
      </c>
      <c r="D30" s="22">
        <v>323200</v>
      </c>
      <c r="E30" s="22"/>
      <c r="F30" s="22">
        <v>323200</v>
      </c>
      <c r="G30" s="22"/>
      <c r="H30" s="22">
        <f t="shared" ref="H30:H32" si="2">F30+G30</f>
        <v>323200</v>
      </c>
    </row>
    <row r="31" spans="2:8" ht="98.25" customHeight="1" x14ac:dyDescent="0.25">
      <c r="B31" s="4" t="s">
        <v>51</v>
      </c>
      <c r="C31" s="4" t="s">
        <v>67</v>
      </c>
      <c r="D31" s="22">
        <v>11700000</v>
      </c>
      <c r="E31" s="22"/>
      <c r="F31" s="22">
        <v>11700000</v>
      </c>
      <c r="G31" s="22"/>
      <c r="H31" s="22">
        <f t="shared" si="2"/>
        <v>11700000</v>
      </c>
    </row>
    <row r="32" spans="2:8" ht="162" customHeight="1" x14ac:dyDescent="0.25">
      <c r="B32" s="4" t="s">
        <v>169</v>
      </c>
      <c r="C32" s="4" t="s">
        <v>170</v>
      </c>
      <c r="D32" s="22">
        <v>300000</v>
      </c>
      <c r="E32" s="22"/>
      <c r="F32" s="22">
        <v>300000</v>
      </c>
      <c r="G32" s="22"/>
      <c r="H32" s="22">
        <f t="shared" si="2"/>
        <v>300000</v>
      </c>
    </row>
    <row r="33" spans="2:8" ht="34.5" customHeight="1" x14ac:dyDescent="0.25">
      <c r="B33" s="7" t="s">
        <v>28</v>
      </c>
      <c r="C33" s="7" t="s">
        <v>29</v>
      </c>
      <c r="D33" s="21">
        <f>D34</f>
        <v>10529000</v>
      </c>
      <c r="E33" s="21">
        <f>E34</f>
        <v>0</v>
      </c>
      <c r="F33" s="21">
        <v>10529000</v>
      </c>
      <c r="G33" s="21">
        <f>G34</f>
        <v>0</v>
      </c>
      <c r="H33" s="21">
        <f>H34</f>
        <v>10529000</v>
      </c>
    </row>
    <row r="34" spans="2:8" ht="67.5" customHeight="1" x14ac:dyDescent="0.25">
      <c r="B34" s="4" t="s">
        <v>50</v>
      </c>
      <c r="C34" s="4" t="s">
        <v>30</v>
      </c>
      <c r="D34" s="22">
        <v>10529000</v>
      </c>
      <c r="E34" s="22"/>
      <c r="F34" s="22">
        <v>10529000</v>
      </c>
      <c r="G34" s="22"/>
      <c r="H34" s="22">
        <f>F34+G34</f>
        <v>10529000</v>
      </c>
    </row>
    <row r="35" spans="2:8" ht="23.25" customHeight="1" x14ac:dyDescent="0.25">
      <c r="B35" s="20" t="s">
        <v>31</v>
      </c>
      <c r="C35" s="20" t="s">
        <v>32</v>
      </c>
      <c r="D35" s="1">
        <f>SUM(D36:D38)</f>
        <v>110063000</v>
      </c>
      <c r="E35" s="1">
        <f>SUM(E36:E38)</f>
        <v>0</v>
      </c>
      <c r="F35" s="1">
        <v>110063000</v>
      </c>
      <c r="G35" s="1">
        <f>SUM(G36:G38)</f>
        <v>0</v>
      </c>
      <c r="H35" s="1">
        <f>SUM(H36:H38)</f>
        <v>110063000</v>
      </c>
    </row>
    <row r="36" spans="2:8" ht="35.25" customHeight="1" x14ac:dyDescent="0.25">
      <c r="B36" s="7" t="s">
        <v>49</v>
      </c>
      <c r="C36" s="7" t="s">
        <v>33</v>
      </c>
      <c r="D36" s="3">
        <v>72213000</v>
      </c>
      <c r="E36" s="3"/>
      <c r="F36" s="3">
        <v>72213000</v>
      </c>
      <c r="G36" s="3"/>
      <c r="H36" s="3">
        <f>F36+G36</f>
        <v>72213000</v>
      </c>
    </row>
    <row r="37" spans="2:8" ht="21.75" customHeight="1" x14ac:dyDescent="0.25">
      <c r="B37" s="7" t="s">
        <v>69</v>
      </c>
      <c r="C37" s="7" t="s">
        <v>34</v>
      </c>
      <c r="D37" s="3">
        <v>20850000</v>
      </c>
      <c r="E37" s="3"/>
      <c r="F37" s="3">
        <v>20850000</v>
      </c>
      <c r="G37" s="3"/>
      <c r="H37" s="3">
        <f t="shared" ref="H37:H38" si="3">F37+G37</f>
        <v>20850000</v>
      </c>
    </row>
    <row r="38" spans="2:8" ht="21.75" customHeight="1" x14ac:dyDescent="0.25">
      <c r="B38" s="7" t="s">
        <v>48</v>
      </c>
      <c r="C38" s="7" t="s">
        <v>35</v>
      </c>
      <c r="D38" s="3">
        <v>17000000</v>
      </c>
      <c r="E38" s="3"/>
      <c r="F38" s="3">
        <v>17000000</v>
      </c>
      <c r="G38" s="3"/>
      <c r="H38" s="3">
        <f t="shared" si="3"/>
        <v>17000000</v>
      </c>
    </row>
    <row r="39" spans="2:8" ht="35.25" customHeight="1" x14ac:dyDescent="0.25">
      <c r="B39" s="20" t="s">
        <v>36</v>
      </c>
      <c r="C39" s="20" t="s">
        <v>68</v>
      </c>
      <c r="D39" s="1">
        <f>SUM(D40:D41)</f>
        <v>27000000</v>
      </c>
      <c r="E39" s="1">
        <f>SUM(E40:E41)</f>
        <v>0</v>
      </c>
      <c r="F39" s="1">
        <v>27000000</v>
      </c>
      <c r="G39" s="1">
        <f>SUM(G40:G41)</f>
        <v>0</v>
      </c>
      <c r="H39" s="1">
        <f>SUM(H40:H41)</f>
        <v>27000000</v>
      </c>
    </row>
    <row r="40" spans="2:8" ht="21.75" customHeight="1" x14ac:dyDescent="0.25">
      <c r="B40" s="7" t="s">
        <v>114</v>
      </c>
      <c r="C40" s="7" t="s">
        <v>115</v>
      </c>
      <c r="D40" s="3">
        <v>11910000</v>
      </c>
      <c r="E40" s="3"/>
      <c r="F40" s="3">
        <v>11910000</v>
      </c>
      <c r="G40" s="3"/>
      <c r="H40" s="3">
        <f>F40+G40</f>
        <v>11910000</v>
      </c>
    </row>
    <row r="41" spans="2:8" ht="21.75" customHeight="1" x14ac:dyDescent="0.25">
      <c r="B41" s="7" t="s">
        <v>116</v>
      </c>
      <c r="C41" s="7" t="s">
        <v>117</v>
      </c>
      <c r="D41" s="3">
        <v>15090000</v>
      </c>
      <c r="E41" s="3"/>
      <c r="F41" s="3">
        <v>15090000</v>
      </c>
      <c r="G41" s="3"/>
      <c r="H41" s="3">
        <f>F41+G41</f>
        <v>15090000</v>
      </c>
    </row>
    <row r="42" spans="2:8" ht="35.25" customHeight="1" x14ac:dyDescent="0.25">
      <c r="B42" s="20" t="s">
        <v>37</v>
      </c>
      <c r="C42" s="20" t="s">
        <v>38</v>
      </c>
      <c r="D42" s="1">
        <f>SUM(D43,D44)</f>
        <v>318574000</v>
      </c>
      <c r="E42" s="1">
        <f>SUM(E43,E44)</f>
        <v>40000000</v>
      </c>
      <c r="F42" s="1">
        <v>358574000</v>
      </c>
      <c r="G42" s="1">
        <f>SUM(G43,G44)</f>
        <v>0</v>
      </c>
      <c r="H42" s="1">
        <f>SUM(H43,H44)</f>
        <v>358574000</v>
      </c>
    </row>
    <row r="43" spans="2:8" ht="97.5" customHeight="1" x14ac:dyDescent="0.25">
      <c r="B43" s="7" t="s">
        <v>39</v>
      </c>
      <c r="C43" s="7" t="s">
        <v>150</v>
      </c>
      <c r="D43" s="3">
        <v>317274000</v>
      </c>
      <c r="E43" s="3">
        <v>40000000</v>
      </c>
      <c r="F43" s="3">
        <v>357274000</v>
      </c>
      <c r="G43" s="3"/>
      <c r="H43" s="3">
        <f>F43+G43</f>
        <v>357274000</v>
      </c>
    </row>
    <row r="44" spans="2:8" ht="84" customHeight="1" x14ac:dyDescent="0.25">
      <c r="B44" s="7" t="s">
        <v>172</v>
      </c>
      <c r="C44" s="7" t="s">
        <v>171</v>
      </c>
      <c r="D44" s="3">
        <v>1300000</v>
      </c>
      <c r="E44" s="3"/>
      <c r="F44" s="3">
        <v>1300000</v>
      </c>
      <c r="G44" s="3"/>
      <c r="H44" s="3">
        <f>F44+G44</f>
        <v>1300000</v>
      </c>
    </row>
    <row r="45" spans="2:8" ht="18.75" customHeight="1" x14ac:dyDescent="0.25">
      <c r="B45" s="20" t="s">
        <v>40</v>
      </c>
      <c r="C45" s="20" t="s">
        <v>41</v>
      </c>
      <c r="D45" s="1">
        <f>SUM(D46:D47)</f>
        <v>854000000</v>
      </c>
      <c r="E45" s="1">
        <f>SUM(E46:E47)</f>
        <v>0</v>
      </c>
      <c r="F45" s="1">
        <v>854000000</v>
      </c>
      <c r="G45" s="1">
        <f>SUM(G46:G47)</f>
        <v>0</v>
      </c>
      <c r="H45" s="1">
        <f>SUM(H46:H47)</f>
        <v>854000000</v>
      </c>
    </row>
    <row r="46" spans="2:8" ht="48.75" customHeight="1" x14ac:dyDescent="0.25">
      <c r="B46" s="7" t="s">
        <v>73</v>
      </c>
      <c r="C46" s="7" t="s">
        <v>74</v>
      </c>
      <c r="D46" s="3">
        <v>821000000</v>
      </c>
      <c r="E46" s="3"/>
      <c r="F46" s="3">
        <v>821000000</v>
      </c>
      <c r="G46" s="3"/>
      <c r="H46" s="3">
        <f>F46+G46</f>
        <v>821000000</v>
      </c>
    </row>
    <row r="47" spans="2:8" ht="66" customHeight="1" x14ac:dyDescent="0.25">
      <c r="B47" s="7" t="s">
        <v>42</v>
      </c>
      <c r="C47" s="7" t="s">
        <v>43</v>
      </c>
      <c r="D47" s="3">
        <v>33000000</v>
      </c>
      <c r="E47" s="3"/>
      <c r="F47" s="3">
        <v>33000000</v>
      </c>
      <c r="G47" s="3"/>
      <c r="H47" s="3">
        <f>F47+G47</f>
        <v>33000000</v>
      </c>
    </row>
    <row r="48" spans="2:8" ht="18" customHeight="1" x14ac:dyDescent="0.25">
      <c r="B48" s="20" t="s">
        <v>44</v>
      </c>
      <c r="C48" s="20" t="s">
        <v>45</v>
      </c>
      <c r="D48" s="1">
        <f>D49</f>
        <v>2000000</v>
      </c>
      <c r="E48" s="1">
        <f>E49</f>
        <v>0</v>
      </c>
      <c r="F48" s="1">
        <v>2000000</v>
      </c>
      <c r="G48" s="1">
        <f>G49</f>
        <v>0</v>
      </c>
      <c r="H48" s="1">
        <f>H49</f>
        <v>2000000</v>
      </c>
    </row>
    <row r="49" spans="1:9" ht="34.5" customHeight="1" x14ac:dyDescent="0.25">
      <c r="B49" s="7" t="s">
        <v>46</v>
      </c>
      <c r="C49" s="7" t="s">
        <v>47</v>
      </c>
      <c r="D49" s="3">
        <v>2000000</v>
      </c>
      <c r="E49" s="3"/>
      <c r="F49" s="3">
        <v>2000000</v>
      </c>
      <c r="G49" s="3"/>
      <c r="H49" s="3">
        <f>F49+G49</f>
        <v>2000000</v>
      </c>
    </row>
    <row r="50" spans="1:9" ht="17.25" customHeight="1" x14ac:dyDescent="0.25">
      <c r="A50" s="23"/>
      <c r="B50" s="20" t="s">
        <v>75</v>
      </c>
      <c r="C50" s="20" t="s">
        <v>76</v>
      </c>
      <c r="D50" s="2">
        <f>SUM(D51,D106)</f>
        <v>4957276032</v>
      </c>
      <c r="E50" s="2">
        <f>SUM(E51,E106)</f>
        <v>-655170000</v>
      </c>
      <c r="F50" s="2">
        <v>4302106032</v>
      </c>
      <c r="G50" s="2">
        <f>SUM(G51,G106)</f>
        <v>1393727907</v>
      </c>
      <c r="H50" s="2">
        <f>SUM(H51,H106)</f>
        <v>5695833939</v>
      </c>
      <c r="I50" s="24"/>
    </row>
    <row r="51" spans="1:9" ht="35.25" customHeight="1" x14ac:dyDescent="0.25">
      <c r="A51" s="23"/>
      <c r="B51" s="20" t="s">
        <v>77</v>
      </c>
      <c r="C51" s="20" t="s">
        <v>78</v>
      </c>
      <c r="D51" s="1">
        <f>SUM(D52,D54,D76,D93)</f>
        <v>4369699580</v>
      </c>
      <c r="E51" s="1">
        <f>SUM(E52,E54,E76,E93)</f>
        <v>-655170000</v>
      </c>
      <c r="F51" s="2">
        <v>3714529580</v>
      </c>
      <c r="G51" s="1">
        <f>SUM(G52,G54,G76,G93)</f>
        <v>1055784261</v>
      </c>
      <c r="H51" s="1">
        <f>SUM(H52,H54,H76,H93)</f>
        <v>4770313841</v>
      </c>
    </row>
    <row r="52" spans="1:9" ht="34.5" customHeight="1" x14ac:dyDescent="0.25">
      <c r="A52" s="23"/>
      <c r="B52" s="20" t="s">
        <v>79</v>
      </c>
      <c r="C52" s="20" t="s">
        <v>80</v>
      </c>
      <c r="D52" s="2">
        <f>D53</f>
        <v>476154600</v>
      </c>
      <c r="E52" s="2">
        <f>E53</f>
        <v>0</v>
      </c>
      <c r="F52" s="2">
        <v>476154600</v>
      </c>
      <c r="G52" s="2">
        <f>G53</f>
        <v>0</v>
      </c>
      <c r="H52" s="2">
        <f>H53</f>
        <v>476154600</v>
      </c>
      <c r="I52" s="25"/>
    </row>
    <row r="53" spans="1:9" ht="50.25" customHeight="1" x14ac:dyDescent="0.25">
      <c r="A53" s="23"/>
      <c r="B53" s="4" t="s">
        <v>174</v>
      </c>
      <c r="C53" s="4" t="s">
        <v>175</v>
      </c>
      <c r="D53" s="21">
        <v>476154600</v>
      </c>
      <c r="E53" s="21"/>
      <c r="F53" s="21">
        <v>476154600</v>
      </c>
      <c r="G53" s="21"/>
      <c r="H53" s="21">
        <f>F53+G53</f>
        <v>476154600</v>
      </c>
    </row>
    <row r="54" spans="1:9" ht="34.5" customHeight="1" x14ac:dyDescent="0.25">
      <c r="A54" s="23"/>
      <c r="B54" s="20" t="s">
        <v>81</v>
      </c>
      <c r="C54" s="20" t="s">
        <v>137</v>
      </c>
      <c r="D54" s="2">
        <f>SUM(D57:D74)</f>
        <v>235228600</v>
      </c>
      <c r="E54" s="2">
        <f>SUM(E57:E74)</f>
        <v>0</v>
      </c>
      <c r="F54" s="2">
        <v>235228600</v>
      </c>
      <c r="G54" s="2">
        <f>SUM(G55:G75)</f>
        <v>856384175</v>
      </c>
      <c r="H54" s="2">
        <f>SUM(H55:H75)</f>
        <v>1091612775</v>
      </c>
    </row>
    <row r="55" spans="1:9" ht="52.5" customHeight="1" x14ac:dyDescent="0.25">
      <c r="A55" s="23"/>
      <c r="B55" s="4" t="s">
        <v>192</v>
      </c>
      <c r="C55" s="4" t="s">
        <v>194</v>
      </c>
      <c r="D55" s="2"/>
      <c r="E55" s="2"/>
      <c r="F55" s="2"/>
      <c r="G55" s="34">
        <v>25108700</v>
      </c>
      <c r="H55" s="5">
        <f t="shared" ref="H55:H56" si="4">F55+G55</f>
        <v>25108700</v>
      </c>
    </row>
    <row r="56" spans="1:9" ht="34.5" customHeight="1" x14ac:dyDescent="0.25">
      <c r="A56" s="23"/>
      <c r="B56" s="4" t="s">
        <v>193</v>
      </c>
      <c r="C56" s="4" t="s">
        <v>195</v>
      </c>
      <c r="D56" s="2"/>
      <c r="E56" s="2"/>
      <c r="F56" s="2"/>
      <c r="G56" s="34">
        <v>1400000</v>
      </c>
      <c r="H56" s="5">
        <f t="shared" si="4"/>
        <v>1400000</v>
      </c>
    </row>
    <row r="57" spans="1:9" ht="48.75" customHeight="1" x14ac:dyDescent="0.25">
      <c r="A57" s="23"/>
      <c r="B57" s="4" t="s">
        <v>104</v>
      </c>
      <c r="C57" s="4" t="s">
        <v>128</v>
      </c>
      <c r="D57" s="5">
        <v>9598700</v>
      </c>
      <c r="E57" s="5"/>
      <c r="F57" s="5">
        <v>9598700</v>
      </c>
      <c r="G57" s="5"/>
      <c r="H57" s="5">
        <f>F57+G57</f>
        <v>9598700</v>
      </c>
    </row>
    <row r="58" spans="1:9" ht="49.5" customHeight="1" x14ac:dyDescent="0.25">
      <c r="A58" s="23"/>
      <c r="B58" s="4" t="s">
        <v>167</v>
      </c>
      <c r="C58" s="4" t="s">
        <v>168</v>
      </c>
      <c r="D58" s="5">
        <v>2931000</v>
      </c>
      <c r="E58" s="5"/>
      <c r="F58" s="5">
        <v>2931000</v>
      </c>
      <c r="G58" s="5"/>
      <c r="H58" s="5">
        <f t="shared" ref="H58:H75" si="5">F58+G58</f>
        <v>2931000</v>
      </c>
    </row>
    <row r="59" spans="1:9" ht="83.25" customHeight="1" x14ac:dyDescent="0.25">
      <c r="A59" s="23"/>
      <c r="B59" s="4" t="s">
        <v>196</v>
      </c>
      <c r="C59" s="4" t="s">
        <v>197</v>
      </c>
      <c r="D59" s="5"/>
      <c r="E59" s="5"/>
      <c r="F59" s="5"/>
      <c r="G59" s="34">
        <v>6646975</v>
      </c>
      <c r="H59" s="5">
        <f t="shared" si="5"/>
        <v>6646975</v>
      </c>
    </row>
    <row r="60" spans="1:9" ht="84" customHeight="1" x14ac:dyDescent="0.25">
      <c r="A60" s="23"/>
      <c r="B60" s="4" t="s">
        <v>198</v>
      </c>
      <c r="C60" s="4" t="s">
        <v>199</v>
      </c>
      <c r="D60" s="5"/>
      <c r="E60" s="5"/>
      <c r="F60" s="5"/>
      <c r="G60" s="34">
        <v>166340600</v>
      </c>
      <c r="H60" s="5">
        <f t="shared" si="5"/>
        <v>166340600</v>
      </c>
    </row>
    <row r="61" spans="1:9" ht="83.25" customHeight="1" x14ac:dyDescent="0.25">
      <c r="A61" s="23"/>
      <c r="B61" s="4" t="s">
        <v>110</v>
      </c>
      <c r="C61" s="6" t="s">
        <v>136</v>
      </c>
      <c r="D61" s="5">
        <v>34931000</v>
      </c>
      <c r="E61" s="5"/>
      <c r="F61" s="5">
        <v>34931000</v>
      </c>
      <c r="G61" s="5"/>
      <c r="H61" s="5">
        <f t="shared" si="5"/>
        <v>34931000</v>
      </c>
    </row>
    <row r="62" spans="1:9" ht="49.5" customHeight="1" x14ac:dyDescent="0.25">
      <c r="A62" s="23"/>
      <c r="B62" s="4" t="s">
        <v>138</v>
      </c>
      <c r="C62" s="6" t="s">
        <v>139</v>
      </c>
      <c r="D62" s="5">
        <v>4371100</v>
      </c>
      <c r="E62" s="5"/>
      <c r="F62" s="5">
        <v>4371100</v>
      </c>
      <c r="G62" s="5"/>
      <c r="H62" s="5">
        <f t="shared" si="5"/>
        <v>4371100</v>
      </c>
    </row>
    <row r="63" spans="1:9" ht="86.25" customHeight="1" x14ac:dyDescent="0.25">
      <c r="A63" s="23"/>
      <c r="B63" s="4" t="s">
        <v>190</v>
      </c>
      <c r="C63" s="6" t="s">
        <v>191</v>
      </c>
      <c r="D63" s="5"/>
      <c r="E63" s="5"/>
      <c r="F63" s="5"/>
      <c r="G63" s="34">
        <v>27582800</v>
      </c>
      <c r="H63" s="5">
        <f t="shared" si="5"/>
        <v>27582800</v>
      </c>
    </row>
    <row r="64" spans="1:9" ht="96.75" customHeight="1" x14ac:dyDescent="0.25">
      <c r="A64" s="23"/>
      <c r="B64" s="4" t="s">
        <v>210</v>
      </c>
      <c r="C64" s="6" t="s">
        <v>180</v>
      </c>
      <c r="D64" s="5"/>
      <c r="E64" s="5"/>
      <c r="F64" s="5"/>
      <c r="G64" s="34">
        <v>31091500</v>
      </c>
      <c r="H64" s="5">
        <f t="shared" si="5"/>
        <v>31091500</v>
      </c>
    </row>
    <row r="65" spans="1:8" ht="99" customHeight="1" x14ac:dyDescent="0.25">
      <c r="A65" s="23"/>
      <c r="B65" s="4" t="s">
        <v>179</v>
      </c>
      <c r="C65" s="6" t="s">
        <v>181</v>
      </c>
      <c r="D65" s="5"/>
      <c r="E65" s="5"/>
      <c r="F65" s="5"/>
      <c r="G65" s="34">
        <v>5700000</v>
      </c>
      <c r="H65" s="5">
        <f t="shared" si="5"/>
        <v>5700000</v>
      </c>
    </row>
    <row r="66" spans="1:8" ht="64.5" customHeight="1" x14ac:dyDescent="0.25">
      <c r="A66" s="23"/>
      <c r="B66" s="26" t="s">
        <v>130</v>
      </c>
      <c r="C66" s="6" t="s">
        <v>132</v>
      </c>
      <c r="D66" s="5">
        <v>52182200</v>
      </c>
      <c r="E66" s="5"/>
      <c r="F66" s="5">
        <v>52182200</v>
      </c>
      <c r="G66" s="5"/>
      <c r="H66" s="5">
        <f t="shared" si="5"/>
        <v>52182200</v>
      </c>
    </row>
    <row r="67" spans="1:8" ht="51" customHeight="1" x14ac:dyDescent="0.25">
      <c r="A67" s="23"/>
      <c r="B67" s="4" t="s">
        <v>131</v>
      </c>
      <c r="C67" s="6" t="s">
        <v>133</v>
      </c>
      <c r="D67" s="5">
        <v>53444000</v>
      </c>
      <c r="E67" s="5"/>
      <c r="F67" s="5">
        <v>53444000</v>
      </c>
      <c r="G67" s="5"/>
      <c r="H67" s="5">
        <f t="shared" si="5"/>
        <v>53444000</v>
      </c>
    </row>
    <row r="68" spans="1:8" ht="51.75" customHeight="1" x14ac:dyDescent="0.25">
      <c r="A68" s="23"/>
      <c r="B68" s="4" t="s">
        <v>140</v>
      </c>
      <c r="C68" s="6" t="s">
        <v>141</v>
      </c>
      <c r="D68" s="5">
        <v>38281800</v>
      </c>
      <c r="E68" s="5"/>
      <c r="F68" s="5">
        <v>38281800</v>
      </c>
      <c r="G68" s="5"/>
      <c r="H68" s="5">
        <f t="shared" si="5"/>
        <v>38281800</v>
      </c>
    </row>
    <row r="69" spans="1:8" ht="84.75" customHeight="1" x14ac:dyDescent="0.25">
      <c r="A69" s="23"/>
      <c r="B69" s="4" t="s">
        <v>182</v>
      </c>
      <c r="C69" s="6" t="s">
        <v>186</v>
      </c>
      <c r="D69" s="5"/>
      <c r="E69" s="5"/>
      <c r="F69" s="5"/>
      <c r="G69" s="34">
        <v>135454100</v>
      </c>
      <c r="H69" s="5">
        <f t="shared" si="5"/>
        <v>135454100</v>
      </c>
    </row>
    <row r="70" spans="1:8" ht="101.25" customHeight="1" x14ac:dyDescent="0.25">
      <c r="A70" s="23"/>
      <c r="B70" s="4" t="s">
        <v>183</v>
      </c>
      <c r="C70" s="6" t="s">
        <v>187</v>
      </c>
      <c r="D70" s="5"/>
      <c r="E70" s="5"/>
      <c r="F70" s="5"/>
      <c r="G70" s="34">
        <v>354504800</v>
      </c>
      <c r="H70" s="5">
        <f t="shared" si="5"/>
        <v>354504800</v>
      </c>
    </row>
    <row r="71" spans="1:8" ht="97.5" customHeight="1" x14ac:dyDescent="0.25">
      <c r="A71" s="23"/>
      <c r="B71" s="4" t="s">
        <v>184</v>
      </c>
      <c r="C71" s="6" t="s">
        <v>188</v>
      </c>
      <c r="D71" s="5"/>
      <c r="E71" s="5"/>
      <c r="F71" s="5"/>
      <c r="G71" s="34">
        <v>5765600</v>
      </c>
      <c r="H71" s="5">
        <f t="shared" si="5"/>
        <v>5765600</v>
      </c>
    </row>
    <row r="72" spans="1:8" ht="65.25" customHeight="1" x14ac:dyDescent="0.25">
      <c r="A72" s="23"/>
      <c r="B72" s="4" t="s">
        <v>185</v>
      </c>
      <c r="C72" s="6" t="s">
        <v>189</v>
      </c>
      <c r="D72" s="5"/>
      <c r="E72" s="5"/>
      <c r="F72" s="5"/>
      <c r="G72" s="34">
        <v>3681100</v>
      </c>
      <c r="H72" s="5">
        <f t="shared" si="5"/>
        <v>3681100</v>
      </c>
    </row>
    <row r="73" spans="1:8" ht="51" customHeight="1" x14ac:dyDescent="0.25">
      <c r="A73" s="23"/>
      <c r="B73" s="4" t="s">
        <v>207</v>
      </c>
      <c r="C73" s="6" t="s">
        <v>208</v>
      </c>
      <c r="D73" s="5"/>
      <c r="E73" s="5"/>
      <c r="F73" s="5"/>
      <c r="G73" s="34">
        <v>93088700</v>
      </c>
      <c r="H73" s="5">
        <f t="shared" si="5"/>
        <v>93088700</v>
      </c>
    </row>
    <row r="74" spans="1:8" ht="66" customHeight="1" x14ac:dyDescent="0.25">
      <c r="A74" s="23"/>
      <c r="B74" s="4" t="s">
        <v>142</v>
      </c>
      <c r="C74" s="6" t="s">
        <v>143</v>
      </c>
      <c r="D74" s="5">
        <v>39488800</v>
      </c>
      <c r="E74" s="5"/>
      <c r="F74" s="5">
        <v>39488800</v>
      </c>
      <c r="G74" s="5"/>
      <c r="H74" s="5">
        <f t="shared" si="5"/>
        <v>39488800</v>
      </c>
    </row>
    <row r="75" spans="1:8" ht="66" customHeight="1" x14ac:dyDescent="0.25">
      <c r="A75" s="23"/>
      <c r="B75" s="4" t="s">
        <v>200</v>
      </c>
      <c r="C75" s="6" t="s">
        <v>201</v>
      </c>
      <c r="D75" s="5"/>
      <c r="E75" s="5"/>
      <c r="F75" s="5"/>
      <c r="G75" s="34">
        <f>16000+3300</f>
        <v>19300</v>
      </c>
      <c r="H75" s="5">
        <f t="shared" si="5"/>
        <v>19300</v>
      </c>
    </row>
    <row r="76" spans="1:8" ht="35.25" customHeight="1" x14ac:dyDescent="0.25">
      <c r="A76" s="23"/>
      <c r="B76" s="20" t="s">
        <v>82</v>
      </c>
      <c r="C76" s="20" t="s">
        <v>83</v>
      </c>
      <c r="D76" s="1">
        <f>SUM(D77:D92)</f>
        <v>2575122000</v>
      </c>
      <c r="E76" s="1">
        <f>SUM(E77:E92)</f>
        <v>2138800</v>
      </c>
      <c r="F76" s="1">
        <v>2577260800</v>
      </c>
      <c r="G76" s="1">
        <f>SUM(G77:G92)</f>
        <v>185264086</v>
      </c>
      <c r="H76" s="1">
        <f>SUM(H77:H92)</f>
        <v>2762524886</v>
      </c>
    </row>
    <row r="77" spans="1:8" ht="51" customHeight="1" x14ac:dyDescent="0.25">
      <c r="A77" s="23"/>
      <c r="B77" s="4" t="s">
        <v>84</v>
      </c>
      <c r="C77" s="4" t="s">
        <v>85</v>
      </c>
      <c r="D77" s="5">
        <v>1228513700</v>
      </c>
      <c r="E77" s="34">
        <v>1068000</v>
      </c>
      <c r="F77" s="5">
        <v>1229581700</v>
      </c>
      <c r="G77" s="5"/>
      <c r="H77" s="5">
        <f>F77+G77</f>
        <v>1229581700</v>
      </c>
    </row>
    <row r="78" spans="1:8" ht="98.25" customHeight="1" x14ac:dyDescent="0.25">
      <c r="A78" s="23"/>
      <c r="B78" s="4" t="s">
        <v>86</v>
      </c>
      <c r="C78" s="4" t="s">
        <v>120</v>
      </c>
      <c r="D78" s="27">
        <v>99929500</v>
      </c>
      <c r="E78" s="27"/>
      <c r="F78" s="5">
        <v>99929500</v>
      </c>
      <c r="G78" s="36">
        <v>1220686</v>
      </c>
      <c r="H78" s="5">
        <f t="shared" ref="H78:H92" si="6">F78+G78</f>
        <v>101150186</v>
      </c>
    </row>
    <row r="79" spans="1:8" ht="81" customHeight="1" x14ac:dyDescent="0.25">
      <c r="A79" s="23"/>
      <c r="B79" s="4" t="s">
        <v>87</v>
      </c>
      <c r="C79" s="4" t="s">
        <v>121</v>
      </c>
      <c r="D79" s="5">
        <v>177400</v>
      </c>
      <c r="E79" s="5"/>
      <c r="F79" s="5">
        <v>177400</v>
      </c>
      <c r="G79" s="5"/>
      <c r="H79" s="5">
        <f t="shared" si="6"/>
        <v>177400</v>
      </c>
    </row>
    <row r="80" spans="1:8" ht="84.75" customHeight="1" x14ac:dyDescent="0.25">
      <c r="A80" s="23"/>
      <c r="B80" s="4" t="s">
        <v>88</v>
      </c>
      <c r="C80" s="4" t="s">
        <v>122</v>
      </c>
      <c r="D80" s="5">
        <v>1457700</v>
      </c>
      <c r="E80" s="5"/>
      <c r="F80" s="5">
        <v>1457700</v>
      </c>
      <c r="G80" s="5"/>
      <c r="H80" s="5">
        <f t="shared" si="6"/>
        <v>1457700</v>
      </c>
    </row>
    <row r="81" spans="1:8" ht="66.75" customHeight="1" x14ac:dyDescent="0.25">
      <c r="A81" s="23"/>
      <c r="B81" s="4" t="s">
        <v>89</v>
      </c>
      <c r="C81" s="4" t="s">
        <v>90</v>
      </c>
      <c r="D81" s="5">
        <v>11025700</v>
      </c>
      <c r="E81" s="5"/>
      <c r="F81" s="5">
        <v>11025700</v>
      </c>
      <c r="G81" s="5"/>
      <c r="H81" s="5">
        <f t="shared" si="6"/>
        <v>11025700</v>
      </c>
    </row>
    <row r="82" spans="1:8" ht="48.75" customHeight="1" x14ac:dyDescent="0.25">
      <c r="A82" s="23"/>
      <c r="B82" s="4" t="s">
        <v>91</v>
      </c>
      <c r="C82" s="28" t="s">
        <v>92</v>
      </c>
      <c r="D82" s="5">
        <v>192166900</v>
      </c>
      <c r="E82" s="5"/>
      <c r="F82" s="5">
        <v>192166900</v>
      </c>
      <c r="G82" s="5"/>
      <c r="H82" s="5">
        <f t="shared" si="6"/>
        <v>192166900</v>
      </c>
    </row>
    <row r="83" spans="1:8" ht="50.25" customHeight="1" x14ac:dyDescent="0.25">
      <c r="A83" s="23"/>
      <c r="B83" s="4" t="s">
        <v>93</v>
      </c>
      <c r="C83" s="28" t="s">
        <v>94</v>
      </c>
      <c r="D83" s="5">
        <v>9745900</v>
      </c>
      <c r="E83" s="5"/>
      <c r="F83" s="5">
        <v>9745900</v>
      </c>
      <c r="G83" s="5"/>
      <c r="H83" s="5">
        <f t="shared" si="6"/>
        <v>9745900</v>
      </c>
    </row>
    <row r="84" spans="1:8" ht="66.75" customHeight="1" x14ac:dyDescent="0.25">
      <c r="A84" s="23"/>
      <c r="B84" s="4" t="s">
        <v>129</v>
      </c>
      <c r="C84" s="4" t="s">
        <v>95</v>
      </c>
      <c r="D84" s="5">
        <v>9923700</v>
      </c>
      <c r="E84" s="5"/>
      <c r="F84" s="5">
        <v>9923700</v>
      </c>
      <c r="G84" s="5"/>
      <c r="H84" s="5">
        <f t="shared" si="6"/>
        <v>9923700</v>
      </c>
    </row>
    <row r="85" spans="1:8" ht="66.75" customHeight="1" x14ac:dyDescent="0.25">
      <c r="A85" s="23"/>
      <c r="B85" s="4" t="s">
        <v>96</v>
      </c>
      <c r="C85" s="4" t="s">
        <v>123</v>
      </c>
      <c r="D85" s="5">
        <v>437372800</v>
      </c>
      <c r="E85" s="5"/>
      <c r="F85" s="5">
        <v>437372800</v>
      </c>
      <c r="G85" s="5"/>
      <c r="H85" s="5">
        <f t="shared" si="6"/>
        <v>437372800</v>
      </c>
    </row>
    <row r="86" spans="1:8" ht="99" customHeight="1" x14ac:dyDescent="0.25">
      <c r="A86" s="23"/>
      <c r="B86" s="4" t="s">
        <v>97</v>
      </c>
      <c r="C86" s="4" t="s">
        <v>118</v>
      </c>
      <c r="D86" s="5">
        <v>8616200</v>
      </c>
      <c r="E86" s="5"/>
      <c r="F86" s="5">
        <v>8616200</v>
      </c>
      <c r="G86" s="5"/>
      <c r="H86" s="5">
        <f t="shared" si="6"/>
        <v>8616200</v>
      </c>
    </row>
    <row r="87" spans="1:8" ht="111.75" customHeight="1" x14ac:dyDescent="0.25">
      <c r="A87" s="23"/>
      <c r="B87" s="4" t="s">
        <v>202</v>
      </c>
      <c r="C87" s="38" t="s">
        <v>211</v>
      </c>
      <c r="D87" s="5"/>
      <c r="E87" s="5"/>
      <c r="F87" s="5"/>
      <c r="G87" s="34">
        <v>184043400</v>
      </c>
      <c r="H87" s="5">
        <f t="shared" si="6"/>
        <v>184043400</v>
      </c>
    </row>
    <row r="88" spans="1:8" ht="131.25" customHeight="1" x14ac:dyDescent="0.25">
      <c r="A88" s="23"/>
      <c r="B88" s="4" t="s">
        <v>98</v>
      </c>
      <c r="C88" s="4" t="s">
        <v>127</v>
      </c>
      <c r="D88" s="5">
        <v>93054500</v>
      </c>
      <c r="E88" s="5"/>
      <c r="F88" s="5">
        <v>93054500</v>
      </c>
      <c r="G88" s="5"/>
      <c r="H88" s="5">
        <f t="shared" si="6"/>
        <v>93054500</v>
      </c>
    </row>
    <row r="89" spans="1:8" ht="114" customHeight="1" x14ac:dyDescent="0.25">
      <c r="A89" s="23"/>
      <c r="B89" s="4" t="s">
        <v>99</v>
      </c>
      <c r="C89" s="4" t="s">
        <v>177</v>
      </c>
      <c r="D89" s="5">
        <v>43922000</v>
      </c>
      <c r="E89" s="5"/>
      <c r="F89" s="5">
        <v>43922000</v>
      </c>
      <c r="G89" s="5"/>
      <c r="H89" s="5">
        <f t="shared" si="6"/>
        <v>43922000</v>
      </c>
    </row>
    <row r="90" spans="1:8" ht="131.25" customHeight="1" x14ac:dyDescent="0.25">
      <c r="A90" s="23"/>
      <c r="B90" s="4" t="s">
        <v>134</v>
      </c>
      <c r="C90" s="4" t="s">
        <v>160</v>
      </c>
      <c r="D90" s="29">
        <v>325477500</v>
      </c>
      <c r="E90" s="29"/>
      <c r="F90" s="5">
        <v>325477500</v>
      </c>
      <c r="G90" s="29"/>
      <c r="H90" s="5">
        <f t="shared" si="6"/>
        <v>325477500</v>
      </c>
    </row>
    <row r="91" spans="1:8" ht="83.25" customHeight="1" x14ac:dyDescent="0.25">
      <c r="A91" s="23"/>
      <c r="B91" s="4" t="s">
        <v>157</v>
      </c>
      <c r="C91" s="30" t="s">
        <v>163</v>
      </c>
      <c r="D91" s="5">
        <v>28986100</v>
      </c>
      <c r="E91" s="5"/>
      <c r="F91" s="5">
        <v>28986100</v>
      </c>
      <c r="G91" s="5"/>
      <c r="H91" s="5">
        <f t="shared" si="6"/>
        <v>28986100</v>
      </c>
    </row>
    <row r="92" spans="1:8" ht="35.25" customHeight="1" x14ac:dyDescent="0.25">
      <c r="A92" s="23"/>
      <c r="B92" s="4" t="s">
        <v>109</v>
      </c>
      <c r="C92" s="4" t="s">
        <v>135</v>
      </c>
      <c r="D92" s="5">
        <v>84752400</v>
      </c>
      <c r="E92" s="34">
        <v>1070800</v>
      </c>
      <c r="F92" s="5">
        <v>85823200</v>
      </c>
      <c r="G92" s="5"/>
      <c r="H92" s="5">
        <f t="shared" si="6"/>
        <v>85823200</v>
      </c>
    </row>
    <row r="93" spans="1:8" ht="18" customHeight="1" x14ac:dyDescent="0.25">
      <c r="A93" s="23"/>
      <c r="B93" s="8" t="s">
        <v>100</v>
      </c>
      <c r="C93" s="8" t="s">
        <v>101</v>
      </c>
      <c r="D93" s="2">
        <f>SUM(D94:D105)</f>
        <v>1083194380</v>
      </c>
      <c r="E93" s="2">
        <f>SUM(E94:E105)</f>
        <v>-657308800</v>
      </c>
      <c r="F93" s="2">
        <v>425885580</v>
      </c>
      <c r="G93" s="2">
        <f>SUM(G94:G105)</f>
        <v>14136000</v>
      </c>
      <c r="H93" s="2">
        <f>SUM(H94:H105)</f>
        <v>440021580</v>
      </c>
    </row>
    <row r="94" spans="1:8" ht="66.75" customHeight="1" x14ac:dyDescent="0.25">
      <c r="A94" s="23"/>
      <c r="B94" s="4" t="s">
        <v>124</v>
      </c>
      <c r="C94" s="4" t="s">
        <v>102</v>
      </c>
      <c r="D94" s="5">
        <v>8312180</v>
      </c>
      <c r="E94" s="5"/>
      <c r="F94" s="5">
        <v>8312180</v>
      </c>
      <c r="G94" s="5"/>
      <c r="H94" s="5">
        <f>F94+G94</f>
        <v>8312180</v>
      </c>
    </row>
    <row r="95" spans="1:8" ht="66.75" customHeight="1" x14ac:dyDescent="0.25">
      <c r="A95" s="23"/>
      <c r="B95" s="4" t="s">
        <v>125</v>
      </c>
      <c r="C95" s="4" t="s">
        <v>103</v>
      </c>
      <c r="D95" s="5">
        <v>3219400</v>
      </c>
      <c r="E95" s="5"/>
      <c r="F95" s="5">
        <v>3219400</v>
      </c>
      <c r="G95" s="5"/>
      <c r="H95" s="5">
        <f t="shared" ref="H95:H105" si="7">F95+G95</f>
        <v>3219400</v>
      </c>
    </row>
    <row r="96" spans="1:8" ht="98.25" customHeight="1" x14ac:dyDescent="0.25">
      <c r="A96" s="23"/>
      <c r="B96" s="31" t="s">
        <v>111</v>
      </c>
      <c r="C96" s="4" t="s">
        <v>164</v>
      </c>
      <c r="D96" s="5">
        <v>89436100</v>
      </c>
      <c r="E96" s="5"/>
      <c r="F96" s="5">
        <v>89436100</v>
      </c>
      <c r="G96" s="5"/>
      <c r="H96" s="5">
        <f t="shared" si="7"/>
        <v>89436100</v>
      </c>
    </row>
    <row r="97" spans="1:9" ht="82.5" customHeight="1" x14ac:dyDescent="0.25">
      <c r="A97" s="23"/>
      <c r="B97" s="31" t="s">
        <v>158</v>
      </c>
      <c r="C97" s="4" t="s">
        <v>159</v>
      </c>
      <c r="D97" s="5">
        <v>436000</v>
      </c>
      <c r="E97" s="5"/>
      <c r="F97" s="5">
        <v>436000</v>
      </c>
      <c r="G97" s="5"/>
      <c r="H97" s="5">
        <f t="shared" si="7"/>
        <v>436000</v>
      </c>
    </row>
    <row r="98" spans="1:9" ht="147" customHeight="1" x14ac:dyDescent="0.25">
      <c r="A98" s="23"/>
      <c r="B98" s="4" t="s">
        <v>203</v>
      </c>
      <c r="C98" s="4" t="s">
        <v>204</v>
      </c>
      <c r="D98" s="5"/>
      <c r="E98" s="5"/>
      <c r="F98" s="5"/>
      <c r="G98" s="34">
        <v>1136000</v>
      </c>
      <c r="H98" s="5">
        <f t="shared" si="7"/>
        <v>1136000</v>
      </c>
    </row>
    <row r="99" spans="1:9" ht="66" customHeight="1" x14ac:dyDescent="0.25">
      <c r="A99" s="23"/>
      <c r="B99" s="4" t="s">
        <v>205</v>
      </c>
      <c r="C99" s="4" t="s">
        <v>206</v>
      </c>
      <c r="D99" s="5"/>
      <c r="E99" s="5"/>
      <c r="F99" s="5"/>
      <c r="G99" s="34">
        <v>13000000</v>
      </c>
      <c r="H99" s="5">
        <f t="shared" si="7"/>
        <v>13000000</v>
      </c>
    </row>
    <row r="100" spans="1:9" ht="99" customHeight="1" x14ac:dyDescent="0.25">
      <c r="A100" s="23"/>
      <c r="B100" s="4" t="s">
        <v>112</v>
      </c>
      <c r="C100" s="4" t="s">
        <v>113</v>
      </c>
      <c r="D100" s="5">
        <v>60377900</v>
      </c>
      <c r="E100" s="5"/>
      <c r="F100" s="5">
        <v>60377900</v>
      </c>
      <c r="G100" s="5"/>
      <c r="H100" s="5">
        <f t="shared" si="7"/>
        <v>60377900</v>
      </c>
    </row>
    <row r="101" spans="1:9" ht="97.5" customHeight="1" x14ac:dyDescent="0.25">
      <c r="A101" s="23"/>
      <c r="B101" s="4" t="s">
        <v>155</v>
      </c>
      <c r="C101" s="4" t="s">
        <v>156</v>
      </c>
      <c r="D101" s="5">
        <v>869228900</v>
      </c>
      <c r="E101" s="34">
        <v>-661026000</v>
      </c>
      <c r="F101" s="5">
        <v>208202900</v>
      </c>
      <c r="G101" s="5"/>
      <c r="H101" s="5">
        <f t="shared" si="7"/>
        <v>208202900</v>
      </c>
    </row>
    <row r="102" spans="1:9" ht="84" customHeight="1" x14ac:dyDescent="0.25">
      <c r="A102" s="23"/>
      <c r="B102" s="4" t="s">
        <v>161</v>
      </c>
      <c r="C102" s="4" t="s">
        <v>162</v>
      </c>
      <c r="D102" s="5">
        <v>21805000</v>
      </c>
      <c r="E102" s="5"/>
      <c r="F102" s="5">
        <v>21805000</v>
      </c>
      <c r="G102" s="5"/>
      <c r="H102" s="5">
        <f t="shared" si="7"/>
        <v>21805000</v>
      </c>
    </row>
    <row r="103" spans="1:9" ht="164.25" customHeight="1" x14ac:dyDescent="0.25">
      <c r="A103" s="23"/>
      <c r="B103" s="4" t="s">
        <v>144</v>
      </c>
      <c r="C103" s="4" t="s">
        <v>145</v>
      </c>
      <c r="D103" s="5">
        <v>8541700</v>
      </c>
      <c r="E103" s="34">
        <v>3717200</v>
      </c>
      <c r="F103" s="5">
        <v>12258900</v>
      </c>
      <c r="G103" s="5"/>
      <c r="H103" s="5">
        <f t="shared" si="7"/>
        <v>12258900</v>
      </c>
    </row>
    <row r="104" spans="1:9" ht="196.5" customHeight="1" x14ac:dyDescent="0.25">
      <c r="A104" s="23"/>
      <c r="B104" s="4" t="s">
        <v>146</v>
      </c>
      <c r="C104" s="4" t="s">
        <v>147</v>
      </c>
      <c r="D104" s="5">
        <v>20502300</v>
      </c>
      <c r="E104" s="5"/>
      <c r="F104" s="5">
        <v>20502300</v>
      </c>
      <c r="G104" s="5"/>
      <c r="H104" s="5">
        <f t="shared" si="7"/>
        <v>20502300</v>
      </c>
    </row>
    <row r="105" spans="1:9" ht="65.25" customHeight="1" x14ac:dyDescent="0.25">
      <c r="A105" s="23"/>
      <c r="B105" s="4" t="s">
        <v>148</v>
      </c>
      <c r="C105" s="4" t="s">
        <v>149</v>
      </c>
      <c r="D105" s="5">
        <v>1334900</v>
      </c>
      <c r="E105" s="5"/>
      <c r="F105" s="5">
        <v>1334900</v>
      </c>
      <c r="G105" s="5"/>
      <c r="H105" s="5">
        <f t="shared" si="7"/>
        <v>1334900</v>
      </c>
    </row>
    <row r="106" spans="1:9" ht="33" customHeight="1" x14ac:dyDescent="0.25">
      <c r="A106" s="23"/>
      <c r="B106" s="8" t="s">
        <v>151</v>
      </c>
      <c r="C106" s="8" t="s">
        <v>152</v>
      </c>
      <c r="D106" s="9">
        <f>D107</f>
        <v>587576452</v>
      </c>
      <c r="E106" s="9">
        <f>E107</f>
        <v>0</v>
      </c>
      <c r="F106" s="9">
        <v>587576452</v>
      </c>
      <c r="G106" s="9">
        <f>G107</f>
        <v>337943646</v>
      </c>
      <c r="H106" s="9">
        <f>H107</f>
        <v>925520098</v>
      </c>
    </row>
    <row r="107" spans="1:9" ht="48.75" customHeight="1" x14ac:dyDescent="0.25">
      <c r="A107" s="23"/>
      <c r="B107" s="8" t="s">
        <v>106</v>
      </c>
      <c r="C107" s="8" t="s">
        <v>107</v>
      </c>
      <c r="D107" s="9">
        <f>SUM(D108:D109)</f>
        <v>587576452</v>
      </c>
      <c r="E107" s="9">
        <f>SUM(E108:E109)</f>
        <v>0</v>
      </c>
      <c r="F107" s="9">
        <v>587576452</v>
      </c>
      <c r="G107" s="9">
        <f>SUM(G108:G109)</f>
        <v>337943646</v>
      </c>
      <c r="H107" s="9">
        <f>SUM(H108:H109)</f>
        <v>925520098</v>
      </c>
    </row>
    <row r="108" spans="1:9" ht="98.25" customHeight="1" x14ac:dyDescent="0.25">
      <c r="A108" s="23"/>
      <c r="B108" s="4" t="s">
        <v>108</v>
      </c>
      <c r="C108" s="32" t="s">
        <v>126</v>
      </c>
      <c r="D108" s="11">
        <v>42107452</v>
      </c>
      <c r="E108" s="11"/>
      <c r="F108" s="11">
        <v>42107452</v>
      </c>
      <c r="G108" s="11"/>
      <c r="H108" s="11">
        <f>F108+G108</f>
        <v>42107452</v>
      </c>
    </row>
    <row r="109" spans="1:9" ht="97.5" customHeight="1" x14ac:dyDescent="0.25">
      <c r="A109" s="23"/>
      <c r="B109" s="10" t="s">
        <v>165</v>
      </c>
      <c r="C109" s="10" t="s">
        <v>166</v>
      </c>
      <c r="D109" s="11">
        <v>545469000</v>
      </c>
      <c r="E109" s="11"/>
      <c r="F109" s="11">
        <v>545469000</v>
      </c>
      <c r="G109" s="37">
        <v>337943646</v>
      </c>
      <c r="H109" s="11">
        <f>F109+G109</f>
        <v>883412646</v>
      </c>
    </row>
    <row r="110" spans="1:9" ht="19.5" customHeight="1" x14ac:dyDescent="0.25">
      <c r="A110" s="23"/>
      <c r="B110" s="39" t="s">
        <v>119</v>
      </c>
      <c r="C110" s="40"/>
      <c r="D110" s="2">
        <f>SUM(D9,D50)</f>
        <v>54957113232</v>
      </c>
      <c r="E110" s="2">
        <f>SUM(E9,E50)</f>
        <v>129415000</v>
      </c>
      <c r="F110" s="2">
        <v>55086528232</v>
      </c>
      <c r="G110" s="2">
        <f>SUM(G9,G50)</f>
        <v>1393727907</v>
      </c>
      <c r="H110" s="2">
        <f>SUM(H9,H50)</f>
        <v>56480256139</v>
      </c>
      <c r="I110" s="25"/>
    </row>
  </sheetData>
  <mergeCells count="6">
    <mergeCell ref="B110:C110"/>
    <mergeCell ref="B1:H1"/>
    <mergeCell ref="B2:H2"/>
    <mergeCell ref="B3:H3"/>
    <mergeCell ref="B5:H5"/>
    <mergeCell ref="B6:H6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2015-03-27T11:32:22Z</cp:lastPrinted>
  <dcterms:created xsi:type="dcterms:W3CDTF">2010-10-13T08:18:32Z</dcterms:created>
  <dcterms:modified xsi:type="dcterms:W3CDTF">2015-04-06T08:44:27Z</dcterms:modified>
</cp:coreProperties>
</file>