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80" yWindow="180" windowWidth="9870" windowHeight="12765"/>
  </bookViews>
  <sheets>
    <sheet name="Лист1" sheetId="1" r:id="rId1"/>
  </sheets>
  <definedNames>
    <definedName name="_xlnm._FilterDatabase" localSheetId="0" hidden="1">Лист1!$A$7:$D$7</definedName>
    <definedName name="_xlnm.Print_Titles" localSheetId="0">Лист1!$7:$7</definedName>
    <definedName name="_xlnm.Print_Area" localSheetId="0">Лист1!$B$1:$D$102</definedName>
  </definedNames>
  <calcPr calcId="145621"/>
</workbook>
</file>

<file path=xl/calcChain.xml><?xml version="1.0" encoding="utf-8"?>
<calcChain xmlns="http://schemas.openxmlformats.org/spreadsheetml/2006/main">
  <c r="D78" i="1" l="1"/>
  <c r="D98" i="1" l="1"/>
  <c r="D60" i="1" l="1"/>
  <c r="D79" i="1" l="1"/>
  <c r="D44" i="1" l="1"/>
  <c r="D37" i="1"/>
  <c r="D24" i="1"/>
  <c r="D75" i="1" l="1"/>
  <c r="D46" i="1" s="1"/>
  <c r="D40" i="1" l="1"/>
  <c r="D31" i="1" l="1"/>
  <c r="D20" i="1"/>
  <c r="D16" i="1"/>
  <c r="D14" i="1"/>
  <c r="D12" i="1" l="1"/>
  <c r="D9" i="1"/>
  <c r="D8" i="1" s="1"/>
  <c r="D43" i="1" l="1"/>
  <c r="D42" i="1" s="1"/>
  <c r="D102" i="1" s="1"/>
</calcChain>
</file>

<file path=xl/sharedStrings.xml><?xml version="1.0" encoding="utf-8"?>
<sst xmlns="http://schemas.openxmlformats.org/spreadsheetml/2006/main" count="197" uniqueCount="197">
  <si>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</si>
  <si>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</si>
  <si>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</si>
  <si>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</si>
  <si>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</si>
  <si>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</si>
  <si>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</si>
  <si>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</si>
  <si>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</si>
  <si>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</si>
  <si>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</si>
  <si>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</si>
  <si>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</si>
  <si>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</si>
  <si>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</si>
  <si>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</si>
  <si>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</si>
  <si>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</si>
  <si>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</si>
  <si>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</si>
  <si>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</si>
  <si>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</si>
  <si>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</si>
  <si>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</si>
  <si>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</si>
  <si>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</si>
  <si>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</si>
  <si>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</si>
  <si>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</si>
  <si>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</si>
  <si>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</si>
  <si>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</si>
  <si>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</si>
  <si>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</si>
  <si>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</si>
  <si>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</si>
  <si>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</si>
  <si>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</si>
  <si>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</si>
  <si>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</si>
  <si>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</si>
  <si>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</si>
  <si>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</si>
  <si>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</si>
  <si>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</si>
  <si>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</si>
  <si>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</si>
  <si>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 xml:space="preserve">000 1 05 00000 00 0000 000 </t>
  </si>
  <si>
    <t>000 1 05 01000 00 0000 110</t>
  </si>
  <si>
    <t>000 1 01 02000 01 0000 110</t>
  </si>
  <si>
    <t xml:space="preserve">000 1 01 00000 00 0000 000 </t>
  </si>
  <si>
    <t xml:space="preserve">000 1 01 01000 00 0000 110 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</si>
  <si>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</si>
  <si>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</si>
  <si>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</si>
  <si>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</si>
  <si>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</si>
  <si>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</si>
  <si>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</si>
  <si>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</si>
  <si>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</si>
  <si>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Иные межбюджетные трансферты</t>
  </si>
  <si>
    <t>Итого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</si>
  <si>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</si>
  <si>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</si>
  <si>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000 1 07 01000 01 0000 110</t>
  </si>
  <si>
    <t>Налог на добычу полезных ископаемых</t>
  </si>
  <si>
    <t>000 1 07 04000 01 0000 110</t>
  </si>
  <si>
    <t>Сборы за пользование объектами животного мира и за пользование объектами водных биологических ресурсов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</si>
  <si>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</si>
  <si>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</si>
  <si>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Дотации бюджетам бюджетной системы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</si>
  <si>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</si>
  <si>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Код бюджетной классификации РФ</t>
  </si>
  <si>
    <t>к Закону Ярославской области</t>
  </si>
  <si>
    <t>"</t>
  </si>
  <si>
    <t>Налог, взимаемый в связи с применением упрощенной системы налогообложения</t>
  </si>
  <si>
    <t>Прогнозируемые доходы областного бюджета на 2019 год в соответствии                                                                      с классификацией доходов бюджетов Российской Федерации</t>
  </si>
  <si>
    <t>2019 год
(руб.)</t>
  </si>
  <si>
    <t>000 2 02 25541 02 0000 150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</si>
  <si>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</si>
  <si>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000 2 02 25542 02 0000 150</t>
  </si>
  <si>
    <t>Субсидии бюджетам субъектов Российской Федерации на повышение продуктивности в молочном скотоводстве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</si>
  <si>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</si>
  <si>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000 2 02 25543 02 0000 150</t>
  </si>
  <si>
    <t>000 2 02 25566 02 0000 150</t>
  </si>
  <si>
    <t>Субсидии бюджетам субъектов Российской Федерации на мероприятия в области обращения с отходами</t>
  </si>
  <si>
    <t>000 2 02 25567 02 0000 150</t>
  </si>
  <si>
    <t>Субсидии бюджетам субъектов Российской Федерации на реализацию мероприятий по устойчивому развитию сельских территорий</t>
  </si>
  <si>
    <t>000 2 02 25568 02 0000 150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</si>
  <si>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</si>
  <si>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000 2 02 27112 02 0000 150</t>
  </si>
  <si>
    <t>Субсидии бюджетам субъектов Российской Федерации на софинансирование капитальных вложений в объекты муниципальной собственности</t>
  </si>
  <si>
    <t>000 2 02 35128 02 0000 150</t>
  </si>
  <si>
    <t>Субвенции бюджетам субъектов Российской Федерации на осуществление отдельных полномочий в области водных отношений</t>
  </si>
  <si>
    <t>000 2 02 35129 02 0000 150</t>
  </si>
  <si>
    <t>Субвенции бюджетам субъектов Российской Федерации на осуществление отдельных полномочий в области лесных отношений</t>
  </si>
  <si>
    <t>000 2 02 25066 02 0000 150</t>
  </si>
  <si>
    <t>Субсидии бюджетам субъектов Российской Федерации на подготовку управленческих кадров для организаций народного хозяйства Российской Федерации</t>
  </si>
  <si>
    <t>000 2 02 25516 02 0000 150</t>
  </si>
  <si>
    <t>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</si>
  <si>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</si>
  <si>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000 2 02 35118 02 0000 150</t>
  </si>
  <si>
    <t>000 2 02 35120 02 0000 150</t>
  </si>
  <si>
    <t>Субвенции бюджетам субъектов Российской Федерации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</si>
  <si>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000 2 02 35900 02 0000 150</t>
  </si>
  <si>
    <t>Единая субвенция бюджетам субъектов Российской Федерации и бюджету г. Байконура</t>
  </si>
  <si>
    <t>000 2 02 10000 00 0000 150</t>
  </si>
  <si>
    <t>000 2 02 20000 00 0000 150</t>
  </si>
  <si>
    <t>000 2 02 30000 00 0000 150</t>
  </si>
  <si>
    <t>000 2 02 40000 00 0000 150</t>
  </si>
  <si>
    <t>000 2 02 45141 02 0000 150</t>
  </si>
  <si>
    <t>Межбюджетные трансферты,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</t>
  </si>
  <si>
    <t>000 2 02 45142 02 0000 150</t>
  </si>
  <si>
    <t>Межбюджетные трансферты, передаваемые бюджетам субъектов Российской Федерации на обеспечение членов Совета Федерации и их помощников в субъектах Российской Федерации</t>
  </si>
  <si>
    <t>000 2 02 25527 02 0000 150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</si>
  <si>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</si>
  <si>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000 2 02 27111 02 0000 150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</si>
  <si>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</si>
  <si>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 xml:space="preserve">000 2 02 25027 02 0000 150
</t>
  </si>
  <si>
    <t>000 2 02 25081 02 0000 150</t>
  </si>
  <si>
    <t>Субсидии бюджетам субъектов Российской Федерации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</si>
  <si>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000 2 02 25084 02 0000 150</t>
  </si>
  <si>
    <t>000 2 02 25086 02 0000 150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</si>
  <si>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</si>
  <si>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Субсидии бюджетам субъектов Российской Федерации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</si>
  <si>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 xml:space="preserve">000 2 02 25097 02 0000 150
</t>
  </si>
  <si>
    <t>000 2 02 25138 02 0000 150</t>
  </si>
  <si>
    <t>Субсидии бюджетам субъектов Российской Федерации на единовременные компенсационные выплаты медицинским работникам в возрасте до 50 лет, имеющим высшее образование, прибывшим на работу в сельский населенный пункт, либо рабочий поселок, либо поселок городского типа или переехавшим на работу в сельский населенный пункт, либо рабочий поселок, либо поселок городского типа из другого населенного пункта</t>
  </si>
  <si>
    <t>000 2 02 25202 02 0000 150</t>
  </si>
  <si>
    <t>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</t>
  </si>
  <si>
    <t>000 2 02 25228 02 0000 150</t>
  </si>
  <si>
    <t xml:space="preserve">Субсидии бюджетам субъектов Российской Федерации на оснащение объектов спортивной инфраструктуры спортивно-технологическим оборудованием </t>
  </si>
  <si>
    <t>000 2 02 25382 02 0000 150</t>
  </si>
  <si>
    <t>Субсидии бюджетам субъектов Российской Федерации на реализацию отдельных мероприятий государственной программы Российской Федерации "Развитие здравоохранения"</t>
  </si>
  <si>
    <t>000 2 02 25402 02 0000 150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</si>
  <si>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</si>
  <si>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000 2 02 25466 02 0000 150</t>
  </si>
  <si>
    <t>Субсидии бюджетам субъектов Российской Федерации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</si>
  <si>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000 2 02 25467 02 0000 150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</si>
  <si>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</si>
  <si>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000 2 02 25517 02 0000 150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</si>
  <si>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</si>
  <si>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000 2 02 35137 02 0000 150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</si>
  <si>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</si>
  <si>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000 2 02 35220 02 0000 150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</si>
  <si>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</si>
  <si>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000 2 02 35240 02 0000 150</t>
  </si>
  <si>
    <t>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</t>
  </si>
  <si>
    <t>000 2 02 35260 02 0000 150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</si>
  <si>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</si>
  <si>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000 2 02 35270 02 0000 150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</si>
  <si>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</si>
  <si>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000 2 02 35280 02 0000 150</t>
  </si>
  <si>
    <t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</si>
  <si>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000 2 02 35290 02 0000 150</t>
  </si>
  <si>
    <t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</t>
  </si>
  <si>
    <t>000 2 02 35380 02 0000 150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</si>
  <si>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</si>
  <si>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000 2 02 35573 02 0000 150</t>
  </si>
  <si>
    <t>Субвенции бюджетам субъектов Российской Федерации на выполнение полномочий Российской Федерации по осуществлению ежемесячной выплаты в связи с рождением (усыновлением) первого ребенка</t>
  </si>
  <si>
    <t>000 2 02 45161 02 0000 150</t>
  </si>
  <si>
    <t>Межбюджетные трансферты, передаваемые бюджетам субъектов Российской Федерации на реализацию отдельных полномочий в области лекарственного обеспечения</t>
  </si>
  <si>
    <t>000 2 02 25021 02 0000 150</t>
  </si>
  <si>
    <t>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</t>
  </si>
  <si>
    <t>000 2 02 25519 02 0000 150</t>
  </si>
  <si>
    <t>000 2 02 25495 02 0000 150</t>
  </si>
  <si>
    <t>Субсидии бюджетам субъектов Российской Федерации на финансовое обеспечение мероприятий федеральной целевой программы "Развитие физической культуры и спорта в Российской Федерации на 2016 - 2020 годы"</t>
  </si>
  <si>
    <t>000 2 02 25520 02 0000 150</t>
  </si>
  <si>
    <t>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</si>
  <si>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Субсидия бюджетам субъектов Российской Федерации на поддержку отрасли культуры</t>
  </si>
  <si>
    <t>000 2 02 35134 02 0000 150</t>
  </si>
  <si>
    <t>000 2 02 35135 02 0000 150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</si>
  <si>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</si>
  <si>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000 2 02 35176 02 0000 150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</si>
  <si>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</si>
  <si>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000 1 15 00000 00 0000 000</t>
  </si>
  <si>
    <t>Административные платежи и сборы</t>
  </si>
  <si>
    <t>000 1 15 02020 02 0000 140</t>
  </si>
  <si>
    <t>Платежи, взимаемые государственными органами (организациями) субъектов Российской Федерации за выполнение определенных функций</t>
  </si>
  <si>
    <t>000 2 02 15001 02 0000 150</t>
  </si>
  <si>
    <t>Дотации бюджетам субъектов Российской Федерации на выравнивание бюджетной обеспеченности</t>
  </si>
  <si>
    <t>000 2 02 25082 02 0000 150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</si>
  <si>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</si>
  <si>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000 2 02 25462 02 0000 150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</si>
  <si>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</si>
  <si>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000 2 02 25497 02 0000 150</t>
  </si>
  <si>
    <t>Субсидии бюджетам субъектов Российской Федерации на реализацию мероприятий по обеспечению жильем молодых семей</t>
  </si>
  <si>
    <t>000 2 02 35250 02 0000 150</t>
  </si>
  <si>
    <t>Субвенции бюджетам субъектов Российской Федерации на оплату жилищно-коммунальных услуг отдельным категориям граждан</t>
  </si>
  <si>
    <t>Приложение 5</t>
  </si>
  <si>
    <t>Субвенции бюджетам субъектов Российской Федерации 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
1941 - 1945 годов"</t>
  </si>
  <si>
    <t>от _______________ № ______</t>
  </si>
  <si>
    <t>000 2 02 25111 02 0000 150</t>
  </si>
  <si>
    <t>Субсидии бюджетам на софинансирование капитальных вложений в объекты государственной собственности субъектов Российской Федерации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</si>
  <si>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 на 
2011 - 2025 годы</t>
  </si>
  <si>
    <t>Субсидии бюджетам субъектов Российской Федерации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</si>
</sst>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9" fillId="0" borderId="0"/>
    <xf numFmtId="0" fontId="11" fillId="0" borderId="0"/>
    <xf numFmtId="0" fontId="1" fillId="0" borderId="0"/>
  </cellStyleXfs>
  <cellXfs count="29">
    <xf numFmtId="0" fontId="0" fillId="0" borderId="0" xfId="0"/>
    <xf numFmtId="3" fontId="2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3" fontId="7" fillId="2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/>
    </xf>
    <xf numFmtId="3" fontId="10" fillId="2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3" fontId="7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>
      <alignment wrapText="1"/>
    </xf>
    <xf numFmtId="3" fontId="8" fillId="2" borderId="1" xfId="0" applyNumberFormat="1" applyFont="1" applyFill="1" applyBorder="1" applyAlignment="1">
      <alignment horizontal="right"/>
    </xf>
    <xf numFmtId="0" fontId="2" fillId="2" borderId="0" xfId="0" applyFont="1" applyFill="1" applyAlignment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6" fillId="2" borderId="0" xfId="0" applyFont="1" applyFill="1"/>
    <xf numFmtId="0" fontId="6" fillId="2" borderId="0" xfId="0" applyFont="1" applyFill="1" applyAlignment="1"/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3" fillId="2" borderId="0" xfId="0" applyFont="1" applyFill="1" applyBorder="1"/>
    <xf numFmtId="0" fontId="8" fillId="2" borderId="1" xfId="0" applyFont="1" applyFill="1" applyBorder="1" applyAlignment="1">
      <alignment vertical="top"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0" xfId="4" applyFont="1" applyFill="1"/>
    <xf numFmtId="3" fontId="10" fillId="2" borderId="1" xfId="0" applyNumberFormat="1" applyFont="1" applyFill="1" applyBorder="1" applyAlignment="1">
      <alignment horizontal="right"/>
    </xf>
    <xf numFmtId="3" fontId="3" fillId="2" borderId="0" xfId="0" applyNumberFormat="1" applyFont="1" applyFill="1"/>
    <xf numFmtId="0" fontId="7" fillId="2" borderId="1" xfId="0" applyFont="1" applyFill="1" applyBorder="1" applyAlignment="1">
      <alignment horizontal="left"/>
    </xf>
    <xf numFmtId="0" fontId="4" fillId="2" borderId="0" xfId="0" applyFont="1" applyFill="1" applyAlignment="1">
      <alignment horizontal="center" wrapText="1"/>
    </xf>
  </cellXfs>
  <cellStyles count="5">
    <cellStyle name="Обычный" xfId="0" builtinId="0"/>
    <cellStyle name="Обычный 2" xfId="2"/>
    <cellStyle name="Обычный 2 2" xfId="4"/>
    <cellStyle name="Обычный 3" xfId="3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tabSelected="1" view="pageBreakPreview" topLeftCell="A40" zoomScale="120" zoomScaleSheetLayoutView="120" workbookViewId="0">
      <selection activeCell="C48" sqref="C48"/>
    </sheetView>
  </sheetViews>
  <sheetFormatPr defaultColWidth="9.140625" defaultRowHeight="15.75" x14ac:dyDescent="0.25"/>
  <cols>
    <col min="1" max="1" width="1" style="2" customWidth="1"/>
    <col min="2" max="2" width="27.140625" style="11" customWidth="1"/>
    <col min="3" max="3" width="45.5703125" style="10" customWidth="1"/>
    <col min="4" max="4" width="18.7109375" style="2" customWidth="1"/>
    <col min="5" max="5" width="1.42578125" style="2" hidden="1" customWidth="1"/>
    <col min="6" max="7" width="9.140625" style="2"/>
    <col min="8" max="8" width="12.7109375" style="2" bestFit="1" customWidth="1"/>
    <col min="9" max="16384" width="9.140625" style="2"/>
  </cols>
  <sheetData>
    <row r="1" spans="1:4" x14ac:dyDescent="0.25">
      <c r="C1" s="12"/>
      <c r="D1" s="12" t="s">
        <v>190</v>
      </c>
    </row>
    <row r="2" spans="1:4" x14ac:dyDescent="0.25">
      <c r="C2" s="12"/>
      <c r="D2" s="12" t="s">
        <v>74</v>
      </c>
    </row>
    <row r="3" spans="1:4" x14ac:dyDescent="0.25">
      <c r="C3" s="12"/>
      <c r="D3" s="12" t="s">
        <v>192</v>
      </c>
    </row>
    <row r="4" spans="1:4" x14ac:dyDescent="0.25">
      <c r="C4" s="12"/>
    </row>
    <row r="5" spans="1:4" ht="52.5" customHeight="1" x14ac:dyDescent="0.3">
      <c r="B5" s="28" t="s">
        <v>77</v>
      </c>
      <c r="C5" s="28"/>
      <c r="D5" s="28"/>
    </row>
    <row r="6" spans="1:4" ht="18.75" x14ac:dyDescent="0.3">
      <c r="B6" s="13"/>
      <c r="C6" s="14"/>
      <c r="D6" s="13"/>
    </row>
    <row r="7" spans="1:4" ht="40.5" customHeight="1" x14ac:dyDescent="0.25">
      <c r="A7" s="15"/>
      <c r="B7" s="16" t="s">
        <v>73</v>
      </c>
      <c r="C7" s="16" t="s">
        <v>0</v>
      </c>
      <c r="D7" s="1" t="s">
        <v>78</v>
      </c>
    </row>
    <row r="8" spans="1:4" ht="21" customHeight="1" x14ac:dyDescent="0.25">
      <c r="B8" s="17" t="s">
        <v>1</v>
      </c>
      <c r="C8" s="17" t="s">
        <v>2</v>
      </c>
      <c r="D8" s="3">
        <f>SUM(D9+D12+D14+D16+D20+D23+D24+D31+D35+D36+D37+D39+D40)</f>
        <v>58828556330</v>
      </c>
    </row>
    <row r="9" spans="1:4" ht="20.25" customHeight="1" x14ac:dyDescent="0.25">
      <c r="B9" s="17" t="s">
        <v>50</v>
      </c>
      <c r="C9" s="17" t="s">
        <v>3</v>
      </c>
      <c r="D9" s="3">
        <f>D10+D11</f>
        <v>36262597000</v>
      </c>
    </row>
    <row r="10" spans="1:4" ht="21.75" customHeight="1" x14ac:dyDescent="0.25">
      <c r="B10" s="18" t="s">
        <v>51</v>
      </c>
      <c r="C10" s="18" t="s">
        <v>4</v>
      </c>
      <c r="D10" s="4">
        <v>19001010000</v>
      </c>
    </row>
    <row r="11" spans="1:4" ht="18" customHeight="1" x14ac:dyDescent="0.25">
      <c r="B11" s="18" t="s">
        <v>49</v>
      </c>
      <c r="C11" s="18" t="s">
        <v>5</v>
      </c>
      <c r="D11" s="4">
        <v>17261587000</v>
      </c>
    </row>
    <row r="12" spans="1:4" ht="52.5" customHeight="1" x14ac:dyDescent="0.25">
      <c r="B12" s="17" t="s">
        <v>6</v>
      </c>
      <c r="C12" s="17" t="s">
        <v>7</v>
      </c>
      <c r="D12" s="3">
        <f>D13</f>
        <v>11869008000</v>
      </c>
    </row>
    <row r="13" spans="1:4" ht="50.25" customHeight="1" x14ac:dyDescent="0.25">
      <c r="B13" s="18" t="s">
        <v>8</v>
      </c>
      <c r="C13" s="18" t="s">
        <v>9</v>
      </c>
      <c r="D13" s="4">
        <v>11869008000</v>
      </c>
    </row>
    <row r="14" spans="1:4" ht="23.25" customHeight="1" x14ac:dyDescent="0.25">
      <c r="B14" s="17" t="s">
        <v>47</v>
      </c>
      <c r="C14" s="17" t="s">
        <v>10</v>
      </c>
      <c r="D14" s="3">
        <f>D15</f>
        <v>2796491000</v>
      </c>
    </row>
    <row r="15" spans="1:4" ht="33.75" customHeight="1" x14ac:dyDescent="0.25">
      <c r="B15" s="18" t="s">
        <v>48</v>
      </c>
      <c r="C15" s="18" t="s">
        <v>76</v>
      </c>
      <c r="D15" s="4">
        <v>2796491000</v>
      </c>
    </row>
    <row r="16" spans="1:4" ht="22.5" customHeight="1" x14ac:dyDescent="0.25">
      <c r="B16" s="17" t="s">
        <v>43</v>
      </c>
      <c r="C16" s="17" t="s">
        <v>11</v>
      </c>
      <c r="D16" s="3">
        <f>SUM(D17:D19)</f>
        <v>6994540000</v>
      </c>
    </row>
    <row r="17" spans="2:4" ht="19.5" customHeight="1" x14ac:dyDescent="0.25">
      <c r="B17" s="18" t="s">
        <v>44</v>
      </c>
      <c r="C17" s="18" t="s">
        <v>12</v>
      </c>
      <c r="D17" s="4">
        <v>5633300000</v>
      </c>
    </row>
    <row r="18" spans="2:4" ht="21" customHeight="1" x14ac:dyDescent="0.25">
      <c r="B18" s="18" t="s">
        <v>45</v>
      </c>
      <c r="C18" s="18" t="s">
        <v>13</v>
      </c>
      <c r="D18" s="4">
        <v>1356000000</v>
      </c>
    </row>
    <row r="19" spans="2:4" ht="21.75" customHeight="1" x14ac:dyDescent="0.25">
      <c r="B19" s="18" t="s">
        <v>55</v>
      </c>
      <c r="C19" s="18" t="s">
        <v>56</v>
      </c>
      <c r="D19" s="4">
        <v>5240000</v>
      </c>
    </row>
    <row r="20" spans="2:4" ht="34.5" customHeight="1" x14ac:dyDescent="0.25">
      <c r="B20" s="17" t="s">
        <v>46</v>
      </c>
      <c r="C20" s="17" t="s">
        <v>14</v>
      </c>
      <c r="D20" s="3">
        <f>D21+D22</f>
        <v>14483000</v>
      </c>
    </row>
    <row r="21" spans="2:4" ht="22.5" customHeight="1" x14ac:dyDescent="0.25">
      <c r="B21" s="19" t="s">
        <v>65</v>
      </c>
      <c r="C21" s="19" t="s">
        <v>66</v>
      </c>
      <c r="D21" s="5">
        <v>9827000</v>
      </c>
    </row>
    <row r="22" spans="2:4" ht="50.25" customHeight="1" x14ac:dyDescent="0.25">
      <c r="B22" s="18" t="s">
        <v>67</v>
      </c>
      <c r="C22" s="18" t="s">
        <v>68</v>
      </c>
      <c r="D22" s="4">
        <v>4656000</v>
      </c>
    </row>
    <row r="23" spans="2:4" ht="19.5" customHeight="1" x14ac:dyDescent="0.25">
      <c r="B23" s="17" t="s">
        <v>15</v>
      </c>
      <c r="C23" s="17" t="s">
        <v>16</v>
      </c>
      <c r="D23" s="3">
        <v>230217000</v>
      </c>
    </row>
    <row r="24" spans="2:4" ht="51.75" customHeight="1" x14ac:dyDescent="0.25">
      <c r="B24" s="17" t="s">
        <v>17</v>
      </c>
      <c r="C24" s="17" t="s">
        <v>18</v>
      </c>
      <c r="D24" s="3">
        <f>SUM(D25:D30)</f>
        <v>47468400</v>
      </c>
    </row>
    <row r="25" spans="2:4" ht="84.75" customHeight="1" x14ac:dyDescent="0.25">
      <c r="B25" s="18" t="s">
        <v>42</v>
      </c>
      <c r="C25" s="18" t="s">
        <v>19</v>
      </c>
      <c r="D25" s="4">
        <v>4939400</v>
      </c>
    </row>
    <row r="26" spans="2:4" ht="66.75" customHeight="1" x14ac:dyDescent="0.25">
      <c r="B26" s="18" t="s">
        <v>41</v>
      </c>
      <c r="C26" s="18" t="s">
        <v>20</v>
      </c>
      <c r="D26" s="4">
        <v>13300000</v>
      </c>
    </row>
    <row r="27" spans="2:4" ht="116.25" customHeight="1" x14ac:dyDescent="0.25">
      <c r="B27" s="18" t="s">
        <v>40</v>
      </c>
      <c r="C27" s="18" t="s">
        <v>72</v>
      </c>
      <c r="D27" s="5">
        <v>9175000</v>
      </c>
    </row>
    <row r="28" spans="2:4" ht="120" customHeight="1" x14ac:dyDescent="0.25">
      <c r="B28" s="18" t="s">
        <v>39</v>
      </c>
      <c r="C28" s="18" t="s">
        <v>52</v>
      </c>
      <c r="D28" s="25">
        <v>5500000</v>
      </c>
    </row>
    <row r="29" spans="2:4" ht="197.25" customHeight="1" x14ac:dyDescent="0.25">
      <c r="B29" s="18" t="s">
        <v>63</v>
      </c>
      <c r="C29" s="18" t="s">
        <v>64</v>
      </c>
      <c r="D29" s="5">
        <v>1000</v>
      </c>
    </row>
    <row r="30" spans="2:4" ht="83.25" customHeight="1" x14ac:dyDescent="0.25">
      <c r="B30" s="18" t="s">
        <v>38</v>
      </c>
      <c r="C30" s="18" t="s">
        <v>21</v>
      </c>
      <c r="D30" s="5">
        <v>14553000</v>
      </c>
    </row>
    <row r="31" spans="2:4" ht="34.5" customHeight="1" x14ac:dyDescent="0.25">
      <c r="B31" s="17" t="s">
        <v>22</v>
      </c>
      <c r="C31" s="17" t="s">
        <v>23</v>
      </c>
      <c r="D31" s="3">
        <f>SUM(D32:D34)</f>
        <v>57461200</v>
      </c>
    </row>
    <row r="32" spans="2:4" ht="33" customHeight="1" x14ac:dyDescent="0.25">
      <c r="B32" s="18" t="s">
        <v>37</v>
      </c>
      <c r="C32" s="18" t="s">
        <v>24</v>
      </c>
      <c r="D32" s="6">
        <v>17186000</v>
      </c>
    </row>
    <row r="33" spans="1:8" ht="18.75" customHeight="1" x14ac:dyDescent="0.25">
      <c r="B33" s="18" t="s">
        <v>54</v>
      </c>
      <c r="C33" s="18" t="s">
        <v>25</v>
      </c>
      <c r="D33" s="6">
        <v>1950000</v>
      </c>
    </row>
    <row r="34" spans="1:8" ht="18.75" customHeight="1" x14ac:dyDescent="0.25">
      <c r="B34" s="18" t="s">
        <v>36</v>
      </c>
      <c r="C34" s="18" t="s">
        <v>26</v>
      </c>
      <c r="D34" s="6">
        <v>38325200</v>
      </c>
    </row>
    <row r="35" spans="1:8" ht="39.75" customHeight="1" x14ac:dyDescent="0.25">
      <c r="B35" s="17" t="s">
        <v>27</v>
      </c>
      <c r="C35" s="17" t="s">
        <v>53</v>
      </c>
      <c r="D35" s="3">
        <v>33594990</v>
      </c>
    </row>
    <row r="36" spans="1:8" ht="33.75" customHeight="1" x14ac:dyDescent="0.25">
      <c r="B36" s="17" t="s">
        <v>28</v>
      </c>
      <c r="C36" s="17" t="s">
        <v>29</v>
      </c>
      <c r="D36" s="3">
        <v>1593000</v>
      </c>
    </row>
    <row r="37" spans="1:8" ht="20.25" customHeight="1" x14ac:dyDescent="0.25">
      <c r="B37" s="17" t="s">
        <v>176</v>
      </c>
      <c r="C37" s="17" t="s">
        <v>177</v>
      </c>
      <c r="D37" s="3">
        <f>D38</f>
        <v>1000000</v>
      </c>
    </row>
    <row r="38" spans="1:8" ht="69.75" customHeight="1" x14ac:dyDescent="0.25">
      <c r="B38" s="19" t="s">
        <v>178</v>
      </c>
      <c r="C38" s="18" t="s">
        <v>179</v>
      </c>
      <c r="D38" s="6">
        <v>1000000</v>
      </c>
    </row>
    <row r="39" spans="1:8" ht="18" customHeight="1" x14ac:dyDescent="0.25">
      <c r="B39" s="17" t="s">
        <v>30</v>
      </c>
      <c r="C39" s="17" t="s">
        <v>31</v>
      </c>
      <c r="D39" s="3">
        <v>517155740</v>
      </c>
    </row>
    <row r="40" spans="1:8" ht="17.25" customHeight="1" x14ac:dyDescent="0.25">
      <c r="B40" s="17" t="s">
        <v>32</v>
      </c>
      <c r="C40" s="17" t="s">
        <v>33</v>
      </c>
      <c r="D40" s="3">
        <f>D41</f>
        <v>2947000</v>
      </c>
    </row>
    <row r="41" spans="1:8" ht="32.25" customHeight="1" x14ac:dyDescent="0.25">
      <c r="B41" s="18" t="s">
        <v>34</v>
      </c>
      <c r="C41" s="18" t="s">
        <v>35</v>
      </c>
      <c r="D41" s="6">
        <v>2947000</v>
      </c>
    </row>
    <row r="42" spans="1:8" ht="18" customHeight="1" x14ac:dyDescent="0.25">
      <c r="A42" s="21"/>
      <c r="B42" s="17" t="s">
        <v>57</v>
      </c>
      <c r="C42" s="17" t="s">
        <v>58</v>
      </c>
      <c r="D42" s="7">
        <f>D43</f>
        <v>6514653608</v>
      </c>
    </row>
    <row r="43" spans="1:8" ht="51.75" customHeight="1" x14ac:dyDescent="0.25">
      <c r="A43" s="21"/>
      <c r="B43" s="17" t="s">
        <v>59</v>
      </c>
      <c r="C43" s="17" t="s">
        <v>60</v>
      </c>
      <c r="D43" s="3">
        <f>SUM(D44,D46,D79,D98)</f>
        <v>6514653608</v>
      </c>
      <c r="H43" s="26"/>
    </row>
    <row r="44" spans="1:8" ht="36" customHeight="1" x14ac:dyDescent="0.25">
      <c r="A44" s="21"/>
      <c r="B44" s="17" t="s">
        <v>107</v>
      </c>
      <c r="C44" s="17" t="s">
        <v>71</v>
      </c>
      <c r="D44" s="7">
        <f>D45</f>
        <v>788785900</v>
      </c>
    </row>
    <row r="45" spans="1:8" ht="50.25" customHeight="1" x14ac:dyDescent="0.25">
      <c r="A45" s="21"/>
      <c r="B45" s="20" t="s">
        <v>180</v>
      </c>
      <c r="C45" s="22" t="s">
        <v>181</v>
      </c>
      <c r="D45" s="8">
        <v>788785900</v>
      </c>
    </row>
    <row r="46" spans="1:8" ht="51" customHeight="1" x14ac:dyDescent="0.25">
      <c r="A46" s="21"/>
      <c r="B46" s="17" t="s">
        <v>108</v>
      </c>
      <c r="C46" s="17" t="s">
        <v>70</v>
      </c>
      <c r="D46" s="7">
        <f>SUM(D47:D78)</f>
        <v>2668637200</v>
      </c>
    </row>
    <row r="47" spans="1:8" ht="84" customHeight="1" x14ac:dyDescent="0.25">
      <c r="A47" s="21"/>
      <c r="B47" s="20" t="s">
        <v>163</v>
      </c>
      <c r="C47" s="22" t="s">
        <v>164</v>
      </c>
      <c r="D47" s="8">
        <v>201628900</v>
      </c>
    </row>
    <row r="48" spans="1:8" ht="84.75" customHeight="1" x14ac:dyDescent="0.25">
      <c r="A48" s="21"/>
      <c r="B48" s="20" t="s">
        <v>119</v>
      </c>
      <c r="C48" s="22" t="s">
        <v>195</v>
      </c>
      <c r="D48" s="8">
        <v>2837000</v>
      </c>
    </row>
    <row r="49" spans="1:4" ht="68.25" customHeight="1" x14ac:dyDescent="0.25">
      <c r="A49" s="21"/>
      <c r="B49" s="20" t="s">
        <v>97</v>
      </c>
      <c r="C49" s="22" t="s">
        <v>98</v>
      </c>
      <c r="D49" s="8">
        <v>489000</v>
      </c>
    </row>
    <row r="50" spans="1:4" ht="99" customHeight="1" x14ac:dyDescent="0.25">
      <c r="A50" s="21"/>
      <c r="B50" s="20" t="s">
        <v>120</v>
      </c>
      <c r="C50" s="22" t="s">
        <v>121</v>
      </c>
      <c r="D50" s="8">
        <v>3114700</v>
      </c>
    </row>
    <row r="51" spans="1:4" ht="100.5" customHeight="1" x14ac:dyDescent="0.25">
      <c r="A51" s="21"/>
      <c r="B51" s="20" t="s">
        <v>182</v>
      </c>
      <c r="C51" s="22" t="s">
        <v>183</v>
      </c>
      <c r="D51" s="8">
        <v>47487800</v>
      </c>
    </row>
    <row r="52" spans="1:4" ht="96.75" customHeight="1" x14ac:dyDescent="0.25">
      <c r="A52" s="21"/>
      <c r="B52" s="20" t="s">
        <v>122</v>
      </c>
      <c r="C52" s="22" t="s">
        <v>196</v>
      </c>
      <c r="D52" s="8">
        <v>579894600</v>
      </c>
    </row>
    <row r="53" spans="1:4" ht="132" customHeight="1" x14ac:dyDescent="0.25">
      <c r="A53" s="21"/>
      <c r="B53" s="20" t="s">
        <v>123</v>
      </c>
      <c r="C53" s="22" t="s">
        <v>124</v>
      </c>
      <c r="D53" s="8">
        <v>1491000</v>
      </c>
    </row>
    <row r="54" spans="1:4" ht="84" customHeight="1" x14ac:dyDescent="0.25">
      <c r="A54" s="21"/>
      <c r="B54" s="20" t="s">
        <v>126</v>
      </c>
      <c r="C54" s="22" t="s">
        <v>125</v>
      </c>
      <c r="D54" s="8">
        <v>5248800</v>
      </c>
    </row>
    <row r="55" spans="1:4" ht="66" customHeight="1" x14ac:dyDescent="0.25">
      <c r="A55" s="21"/>
      <c r="B55" s="20" t="s">
        <v>193</v>
      </c>
      <c r="C55" s="22" t="s">
        <v>194</v>
      </c>
      <c r="D55" s="8">
        <v>300000000</v>
      </c>
    </row>
    <row r="56" spans="1:4" ht="183.75" customHeight="1" x14ac:dyDescent="0.25">
      <c r="A56" s="21"/>
      <c r="B56" s="20" t="s">
        <v>127</v>
      </c>
      <c r="C56" s="22" t="s">
        <v>128</v>
      </c>
      <c r="D56" s="8">
        <v>14400000</v>
      </c>
    </row>
    <row r="57" spans="1:4" ht="68.25" customHeight="1" x14ac:dyDescent="0.25">
      <c r="A57" s="21"/>
      <c r="B57" s="20" t="s">
        <v>129</v>
      </c>
      <c r="C57" s="22" t="s">
        <v>130</v>
      </c>
      <c r="D57" s="8">
        <v>13398300</v>
      </c>
    </row>
    <row r="58" spans="1:4" ht="68.25" customHeight="1" x14ac:dyDescent="0.25">
      <c r="A58" s="21"/>
      <c r="B58" s="20" t="s">
        <v>131</v>
      </c>
      <c r="C58" s="22" t="s">
        <v>132</v>
      </c>
      <c r="D58" s="8">
        <v>40464800</v>
      </c>
    </row>
    <row r="59" spans="1:4" ht="82.5" customHeight="1" x14ac:dyDescent="0.25">
      <c r="A59" s="21"/>
      <c r="B59" s="20" t="s">
        <v>133</v>
      </c>
      <c r="C59" s="22" t="s">
        <v>134</v>
      </c>
      <c r="D59" s="8">
        <v>5110500</v>
      </c>
    </row>
    <row r="60" spans="1:4" ht="114.75" customHeight="1" x14ac:dyDescent="0.25">
      <c r="A60" s="21"/>
      <c r="B60" s="20" t="s">
        <v>135</v>
      </c>
      <c r="C60" s="22" t="s">
        <v>136</v>
      </c>
      <c r="D60" s="8">
        <f>111692000+300000000-300000000</f>
        <v>111692000</v>
      </c>
    </row>
    <row r="61" spans="1:4" ht="83.25" customHeight="1" x14ac:dyDescent="0.25">
      <c r="A61" s="21"/>
      <c r="B61" s="20" t="s">
        <v>184</v>
      </c>
      <c r="C61" s="22" t="s">
        <v>185</v>
      </c>
      <c r="D61" s="9">
        <v>12070400</v>
      </c>
    </row>
    <row r="62" spans="1:4" ht="100.5" customHeight="1" x14ac:dyDescent="0.25">
      <c r="A62" s="21"/>
      <c r="B62" s="20" t="s">
        <v>137</v>
      </c>
      <c r="C62" s="22" t="s">
        <v>138</v>
      </c>
      <c r="D62" s="8">
        <v>7882400</v>
      </c>
    </row>
    <row r="63" spans="1:4" ht="84" customHeight="1" x14ac:dyDescent="0.25">
      <c r="A63" s="21"/>
      <c r="B63" s="20" t="s">
        <v>139</v>
      </c>
      <c r="C63" s="22" t="s">
        <v>140</v>
      </c>
      <c r="D63" s="8">
        <v>3321900</v>
      </c>
    </row>
    <row r="64" spans="1:4" ht="85.5" customHeight="1" x14ac:dyDescent="0.25">
      <c r="A64" s="21"/>
      <c r="B64" s="20" t="s">
        <v>166</v>
      </c>
      <c r="C64" s="22" t="s">
        <v>167</v>
      </c>
      <c r="D64" s="8">
        <v>20519700</v>
      </c>
    </row>
    <row r="65" spans="1:4" ht="54.75" customHeight="1" x14ac:dyDescent="0.25">
      <c r="A65" s="21"/>
      <c r="B65" s="20" t="s">
        <v>186</v>
      </c>
      <c r="C65" s="22" t="s">
        <v>187</v>
      </c>
      <c r="D65" s="8">
        <v>39702600</v>
      </c>
    </row>
    <row r="66" spans="1:4" ht="68.25" customHeight="1" x14ac:dyDescent="0.25">
      <c r="A66" s="21"/>
      <c r="B66" s="20" t="s">
        <v>99</v>
      </c>
      <c r="C66" s="22" t="s">
        <v>100</v>
      </c>
      <c r="D66" s="8">
        <v>1612800</v>
      </c>
    </row>
    <row r="67" spans="1:4" ht="68.25" customHeight="1" x14ac:dyDescent="0.25">
      <c r="A67" s="21"/>
      <c r="B67" s="20" t="s">
        <v>141</v>
      </c>
      <c r="C67" s="22" t="s">
        <v>142</v>
      </c>
      <c r="D67" s="8">
        <v>11076300</v>
      </c>
    </row>
    <row r="68" spans="1:4" ht="35.25" customHeight="1" x14ac:dyDescent="0.25">
      <c r="A68" s="21"/>
      <c r="B68" s="20" t="s">
        <v>165</v>
      </c>
      <c r="C68" s="22" t="s">
        <v>170</v>
      </c>
      <c r="D68" s="8">
        <v>8602100</v>
      </c>
    </row>
    <row r="69" spans="1:4" ht="84" customHeight="1" x14ac:dyDescent="0.25">
      <c r="A69" s="21"/>
      <c r="B69" s="20" t="s">
        <v>168</v>
      </c>
      <c r="C69" s="22" t="s">
        <v>169</v>
      </c>
      <c r="D69" s="8">
        <v>195759500</v>
      </c>
    </row>
    <row r="70" spans="1:4" ht="114" customHeight="1" x14ac:dyDescent="0.25">
      <c r="A70" s="21"/>
      <c r="B70" s="20" t="s">
        <v>115</v>
      </c>
      <c r="C70" s="22" t="s">
        <v>116</v>
      </c>
      <c r="D70" s="8">
        <v>81188800</v>
      </c>
    </row>
    <row r="71" spans="1:4" ht="82.5" customHeight="1" x14ac:dyDescent="0.25">
      <c r="A71" s="21"/>
      <c r="B71" s="20" t="s">
        <v>79</v>
      </c>
      <c r="C71" s="22" t="s">
        <v>80</v>
      </c>
      <c r="D71" s="8">
        <v>86407900</v>
      </c>
    </row>
    <row r="72" spans="1:4" ht="48.75" customHeight="1" x14ac:dyDescent="0.25">
      <c r="A72" s="21"/>
      <c r="B72" s="20" t="s">
        <v>81</v>
      </c>
      <c r="C72" s="22" t="s">
        <v>82</v>
      </c>
      <c r="D72" s="8">
        <v>148061800</v>
      </c>
    </row>
    <row r="73" spans="1:4" ht="83.25" customHeight="1" x14ac:dyDescent="0.25">
      <c r="A73" s="21"/>
      <c r="B73" s="20" t="s">
        <v>84</v>
      </c>
      <c r="C73" s="22" t="s">
        <v>83</v>
      </c>
      <c r="D73" s="8">
        <v>138414300</v>
      </c>
    </row>
    <row r="74" spans="1:4" ht="52.5" customHeight="1" x14ac:dyDescent="0.25">
      <c r="A74" s="21"/>
      <c r="B74" s="20" t="s">
        <v>85</v>
      </c>
      <c r="C74" s="22" t="s">
        <v>86</v>
      </c>
      <c r="D74" s="8">
        <v>217511000</v>
      </c>
    </row>
    <row r="75" spans="1:4" ht="48.75" customHeight="1" x14ac:dyDescent="0.25">
      <c r="A75" s="21"/>
      <c r="B75" s="20" t="s">
        <v>87</v>
      </c>
      <c r="C75" s="22" t="s">
        <v>88</v>
      </c>
      <c r="D75" s="8">
        <f>6655200+586100</f>
        <v>7241300</v>
      </c>
    </row>
    <row r="76" spans="1:4" ht="68.25" customHeight="1" x14ac:dyDescent="0.25">
      <c r="A76" s="21"/>
      <c r="B76" s="20" t="s">
        <v>89</v>
      </c>
      <c r="C76" s="22" t="s">
        <v>90</v>
      </c>
      <c r="D76" s="8">
        <v>2737000</v>
      </c>
    </row>
    <row r="77" spans="1:4" ht="84" customHeight="1" x14ac:dyDescent="0.25">
      <c r="A77" s="21"/>
      <c r="B77" s="20" t="s">
        <v>117</v>
      </c>
      <c r="C77" s="22" t="s">
        <v>118</v>
      </c>
      <c r="D77" s="8">
        <v>279979600</v>
      </c>
    </row>
    <row r="78" spans="1:4" ht="68.25" customHeight="1" x14ac:dyDescent="0.25">
      <c r="A78" s="21"/>
      <c r="B78" s="20" t="s">
        <v>91</v>
      </c>
      <c r="C78" s="22" t="s">
        <v>92</v>
      </c>
      <c r="D78" s="8">
        <f>14854200+64436200</f>
        <v>79290400</v>
      </c>
    </row>
    <row r="79" spans="1:4" ht="34.5" customHeight="1" x14ac:dyDescent="0.25">
      <c r="A79" s="21"/>
      <c r="B79" s="17" t="s">
        <v>109</v>
      </c>
      <c r="C79" s="17" t="s">
        <v>69</v>
      </c>
      <c r="D79" s="3">
        <f>SUM(D80:D97)</f>
        <v>2946532700</v>
      </c>
    </row>
    <row r="80" spans="1:4" ht="73.5" customHeight="1" x14ac:dyDescent="0.25">
      <c r="A80" s="21"/>
      <c r="B80" s="20" t="s">
        <v>102</v>
      </c>
      <c r="C80" s="22" t="s">
        <v>101</v>
      </c>
      <c r="D80" s="9">
        <v>13709000</v>
      </c>
    </row>
    <row r="81" spans="1:4" ht="90" customHeight="1" x14ac:dyDescent="0.25">
      <c r="A81" s="21"/>
      <c r="B81" s="20" t="s">
        <v>103</v>
      </c>
      <c r="C81" s="22" t="s">
        <v>104</v>
      </c>
      <c r="D81" s="9">
        <v>126700</v>
      </c>
    </row>
    <row r="82" spans="1:4" ht="54.75" customHeight="1" x14ac:dyDescent="0.25">
      <c r="A82" s="21"/>
      <c r="B82" s="20" t="s">
        <v>93</v>
      </c>
      <c r="C82" s="22" t="s">
        <v>94</v>
      </c>
      <c r="D82" s="9">
        <v>7748900</v>
      </c>
    </row>
    <row r="83" spans="1:4" ht="52.5" customHeight="1" x14ac:dyDescent="0.25">
      <c r="A83" s="21"/>
      <c r="B83" s="20" t="s">
        <v>95</v>
      </c>
      <c r="C83" s="22" t="s">
        <v>96</v>
      </c>
      <c r="D83" s="9">
        <v>180075200</v>
      </c>
    </row>
    <row r="84" spans="1:4" ht="165" customHeight="1" x14ac:dyDescent="0.25">
      <c r="A84" s="21"/>
      <c r="B84" s="20" t="s">
        <v>171</v>
      </c>
      <c r="C84" s="22" t="s">
        <v>191</v>
      </c>
      <c r="D84" s="9">
        <v>17790600</v>
      </c>
    </row>
    <row r="85" spans="1:4" ht="100.5" customHeight="1" x14ac:dyDescent="0.25">
      <c r="A85" s="21"/>
      <c r="B85" s="20" t="s">
        <v>172</v>
      </c>
      <c r="C85" s="22" t="s">
        <v>173</v>
      </c>
      <c r="D85" s="9">
        <v>15634400</v>
      </c>
    </row>
    <row r="86" spans="1:4" ht="100.5" customHeight="1" x14ac:dyDescent="0.25">
      <c r="A86" s="21"/>
      <c r="B86" s="20" t="s">
        <v>143</v>
      </c>
      <c r="C86" s="22" t="s">
        <v>144</v>
      </c>
      <c r="D86" s="9">
        <v>28424000</v>
      </c>
    </row>
    <row r="87" spans="1:4" ht="114.75" customHeight="1" x14ac:dyDescent="0.25">
      <c r="A87" s="21"/>
      <c r="B87" s="20" t="s">
        <v>174</v>
      </c>
      <c r="C87" s="22" t="s">
        <v>175</v>
      </c>
      <c r="D87" s="9">
        <v>17220100</v>
      </c>
    </row>
    <row r="88" spans="1:4" ht="100.5" customHeight="1" x14ac:dyDescent="0.25">
      <c r="A88" s="21"/>
      <c r="B88" s="20" t="s">
        <v>145</v>
      </c>
      <c r="C88" s="22" t="s">
        <v>146</v>
      </c>
      <c r="D88" s="9">
        <v>114605400</v>
      </c>
    </row>
    <row r="89" spans="1:4" ht="84" customHeight="1" x14ac:dyDescent="0.25">
      <c r="A89" s="21"/>
      <c r="B89" s="20" t="s">
        <v>147</v>
      </c>
      <c r="C89" s="22" t="s">
        <v>148</v>
      </c>
      <c r="D89" s="9">
        <v>32700</v>
      </c>
    </row>
    <row r="90" spans="1:4" ht="55.5" customHeight="1" x14ac:dyDescent="0.25">
      <c r="A90" s="21"/>
      <c r="B90" s="20" t="s">
        <v>188</v>
      </c>
      <c r="C90" s="22" t="s">
        <v>189</v>
      </c>
      <c r="D90" s="9">
        <v>1060955400</v>
      </c>
    </row>
    <row r="91" spans="1:4" ht="70.5" customHeight="1" x14ac:dyDescent="0.25">
      <c r="A91" s="21"/>
      <c r="B91" s="20" t="s">
        <v>149</v>
      </c>
      <c r="C91" s="22" t="s">
        <v>150</v>
      </c>
      <c r="D91" s="9">
        <v>9608400</v>
      </c>
    </row>
    <row r="92" spans="1:4" ht="119.25" customHeight="1" x14ac:dyDescent="0.25">
      <c r="A92" s="21"/>
      <c r="B92" s="20" t="s">
        <v>151</v>
      </c>
      <c r="C92" s="22" t="s">
        <v>152</v>
      </c>
      <c r="D92" s="9">
        <v>6959300</v>
      </c>
    </row>
    <row r="93" spans="1:4" ht="102" customHeight="1" x14ac:dyDescent="0.25">
      <c r="A93" s="21"/>
      <c r="B93" s="20" t="s">
        <v>153</v>
      </c>
      <c r="C93" s="22" t="s">
        <v>154</v>
      </c>
      <c r="D93" s="9">
        <v>193000</v>
      </c>
    </row>
    <row r="94" spans="1:4" ht="68.25" customHeight="1" x14ac:dyDescent="0.25">
      <c r="A94" s="21"/>
      <c r="B94" s="20" t="s">
        <v>155</v>
      </c>
      <c r="C94" s="22" t="s">
        <v>156</v>
      </c>
      <c r="D94" s="9">
        <v>560103700</v>
      </c>
    </row>
    <row r="95" spans="1:4" ht="148.5" customHeight="1" x14ac:dyDescent="0.25">
      <c r="A95" s="21"/>
      <c r="B95" s="20" t="s">
        <v>157</v>
      </c>
      <c r="C95" s="22" t="s">
        <v>158</v>
      </c>
      <c r="D95" s="9">
        <v>391039000</v>
      </c>
    </row>
    <row r="96" spans="1:4" ht="85.5" customHeight="1" x14ac:dyDescent="0.25">
      <c r="A96" s="21"/>
      <c r="B96" s="20" t="s">
        <v>159</v>
      </c>
      <c r="C96" s="22" t="s">
        <v>160</v>
      </c>
      <c r="D96" s="9">
        <v>400900300</v>
      </c>
    </row>
    <row r="97" spans="1:5" ht="54.75" customHeight="1" x14ac:dyDescent="0.25">
      <c r="A97" s="21"/>
      <c r="B97" s="20" t="s">
        <v>105</v>
      </c>
      <c r="C97" s="22" t="s">
        <v>106</v>
      </c>
      <c r="D97" s="9">
        <v>121406600</v>
      </c>
    </row>
    <row r="98" spans="1:5" ht="19.5" customHeight="1" x14ac:dyDescent="0.25">
      <c r="A98" s="21"/>
      <c r="B98" s="23" t="s">
        <v>110</v>
      </c>
      <c r="C98" s="23" t="s">
        <v>61</v>
      </c>
      <c r="D98" s="7">
        <f>SUM(D99:D101)</f>
        <v>110697808</v>
      </c>
    </row>
    <row r="99" spans="1:5" ht="83.25" customHeight="1" x14ac:dyDescent="0.25">
      <c r="A99" s="21"/>
      <c r="B99" s="20" t="s">
        <v>111</v>
      </c>
      <c r="C99" s="22" t="s">
        <v>112</v>
      </c>
      <c r="D99" s="9">
        <v>33005595</v>
      </c>
    </row>
    <row r="100" spans="1:5" ht="83.25" customHeight="1" x14ac:dyDescent="0.25">
      <c r="A100" s="21"/>
      <c r="B100" s="20" t="s">
        <v>113</v>
      </c>
      <c r="C100" s="22" t="s">
        <v>114</v>
      </c>
      <c r="D100" s="9">
        <v>8720913</v>
      </c>
    </row>
    <row r="101" spans="1:5" ht="67.5" customHeight="1" x14ac:dyDescent="0.25">
      <c r="A101" s="21"/>
      <c r="B101" s="20" t="s">
        <v>161</v>
      </c>
      <c r="C101" s="22" t="s">
        <v>162</v>
      </c>
      <c r="D101" s="9">
        <v>68971300</v>
      </c>
    </row>
    <row r="102" spans="1:5" ht="19.5" customHeight="1" x14ac:dyDescent="0.25">
      <c r="A102" s="21"/>
      <c r="B102" s="27" t="s">
        <v>62</v>
      </c>
      <c r="C102" s="27"/>
      <c r="D102" s="7">
        <f>SUM(D8,D42)</f>
        <v>65343209938</v>
      </c>
      <c r="E102" s="24" t="s">
        <v>75</v>
      </c>
    </row>
  </sheetData>
  <mergeCells count="2">
    <mergeCell ref="B102:C102"/>
    <mergeCell ref="B5:D5"/>
  </mergeCells>
  <phoneticPr fontId="0" type="noConversion"/>
  <printOptions horizontalCentered="1"/>
  <pageMargins left="0.78740157480314965" right="0.39370078740157483" top="0.78740157480314965" bottom="0.78740157480314965" header="0.39370078740157483" footer="0.31496062992125984"/>
  <pageSetup paperSize="9" orientation="portrait" r:id="rId1"/>
  <headerFooter differentFirst="1">
    <oddHeader>&amp;C&amp;14&amp;P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Леонова Анна Владимировна</cp:lastModifiedBy>
  <cp:lastPrinted>2018-10-26T08:06:08Z</cp:lastPrinted>
  <dcterms:created xsi:type="dcterms:W3CDTF">2010-10-13T08:18:32Z</dcterms:created>
  <dcterms:modified xsi:type="dcterms:W3CDTF">2018-10-26T08:15:32Z</dcterms:modified>
</cp:coreProperties>
</file>