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15" windowWidth="19035" windowHeight="10215"/>
  </bookViews>
  <sheets>
    <sheet name="отчёт за 6 мес.2017" sheetId="1" r:id="rId1"/>
  </sheets>
  <definedNames>
    <definedName name="_xlnm.Print_Titles" localSheetId="0">'отчёт за 6 мес.2017'!$6:$6</definedName>
    <definedName name="_xlnm.Print_Area" localSheetId="0">'отчёт за 6 мес.2017'!$A$1:$J$124</definedName>
  </definedNames>
  <calcPr calcId="145621"/>
</workbook>
</file>

<file path=xl/calcChain.xml><?xml version="1.0" encoding="utf-8"?>
<calcChain xmlns="http://schemas.openxmlformats.org/spreadsheetml/2006/main">
  <c r="H11" i="1" l="1"/>
  <c r="I119" i="1"/>
  <c r="H120" i="1" l="1"/>
  <c r="G120" i="1"/>
  <c r="G73" i="1"/>
  <c r="G32" i="1"/>
  <c r="I9" i="1" l="1"/>
  <c r="F9" i="1"/>
  <c r="F80" i="1" l="1"/>
  <c r="G108" i="1" l="1"/>
  <c r="G103" i="1" l="1"/>
  <c r="H103" i="1"/>
  <c r="F109" i="1" l="1"/>
  <c r="F110" i="1"/>
  <c r="F104" i="1"/>
  <c r="F105" i="1"/>
  <c r="F106" i="1"/>
  <c r="F107" i="1"/>
  <c r="F100" i="1"/>
  <c r="F101" i="1"/>
  <c r="F102" i="1"/>
  <c r="F92" i="1"/>
  <c r="F93" i="1"/>
  <c r="F94" i="1"/>
  <c r="F95" i="1"/>
  <c r="F96" i="1"/>
  <c r="F97" i="1"/>
  <c r="F98" i="1"/>
  <c r="F90" i="1"/>
  <c r="F81" i="1"/>
  <c r="F82" i="1"/>
  <c r="F83" i="1"/>
  <c r="F84" i="1"/>
  <c r="F85" i="1"/>
  <c r="F86" i="1"/>
  <c r="F87" i="1"/>
  <c r="F88" i="1"/>
  <c r="F77" i="1"/>
  <c r="F78" i="1"/>
  <c r="F74" i="1"/>
  <c r="F75" i="1"/>
  <c r="F70" i="1"/>
  <c r="F72" i="1"/>
  <c r="F66" i="1"/>
  <c r="F67" i="1"/>
  <c r="F68" i="1"/>
  <c r="F63" i="1"/>
  <c r="F64" i="1"/>
  <c r="F56" i="1"/>
  <c r="F57" i="1"/>
  <c r="F58" i="1"/>
  <c r="F59" i="1"/>
  <c r="F50" i="1"/>
  <c r="F51" i="1"/>
  <c r="F52" i="1"/>
  <c r="F53" i="1"/>
  <c r="F54" i="1"/>
  <c r="F45" i="1"/>
  <c r="F46" i="1"/>
  <c r="F47" i="1"/>
  <c r="F48" i="1"/>
  <c r="F39" i="1"/>
  <c r="F40" i="1"/>
  <c r="F41" i="1"/>
  <c r="F42" i="1"/>
  <c r="F43" i="1"/>
  <c r="F33" i="1"/>
  <c r="F34" i="1"/>
  <c r="F35" i="1"/>
  <c r="F36" i="1"/>
  <c r="F37" i="1"/>
  <c r="F30" i="1"/>
  <c r="F31" i="1"/>
  <c r="F27" i="1"/>
  <c r="F28" i="1"/>
  <c r="F25" i="1"/>
  <c r="F21" i="1"/>
  <c r="F22" i="1"/>
  <c r="F23" i="1"/>
  <c r="I8" i="1"/>
  <c r="I10" i="1"/>
  <c r="I12" i="1"/>
  <c r="I13" i="1"/>
  <c r="I15" i="1"/>
  <c r="I17" i="1"/>
  <c r="I19" i="1"/>
  <c r="I21" i="1"/>
  <c r="I23" i="1"/>
  <c r="I25" i="1"/>
  <c r="I27" i="1"/>
  <c r="I28" i="1"/>
  <c r="I30" i="1"/>
  <c r="I32" i="1"/>
  <c r="I37" i="1"/>
  <c r="I39" i="1"/>
  <c r="I40" i="1"/>
  <c r="I42" i="1"/>
  <c r="I57" i="1"/>
  <c r="I63" i="1"/>
  <c r="I64" i="1"/>
  <c r="I67" i="1"/>
  <c r="I73" i="1"/>
  <c r="I78" i="1"/>
  <c r="I80" i="1"/>
  <c r="I81" i="1"/>
  <c r="I82" i="1"/>
  <c r="I87" i="1"/>
  <c r="I88" i="1"/>
  <c r="I90" i="1"/>
  <c r="I103" i="1"/>
  <c r="I105" i="1"/>
  <c r="I108" i="1"/>
  <c r="I109" i="1"/>
  <c r="I117" i="1"/>
  <c r="F117" i="1"/>
  <c r="F113" i="1"/>
  <c r="F114" i="1"/>
  <c r="F115" i="1"/>
  <c r="F112" i="1"/>
  <c r="H116" i="1" l="1"/>
  <c r="G116" i="1"/>
  <c r="E116" i="1"/>
  <c r="D116" i="1"/>
  <c r="I116" i="1" l="1"/>
  <c r="I55" i="1"/>
  <c r="F116" i="1"/>
  <c r="E73" i="1"/>
  <c r="D73" i="1"/>
  <c r="G65" i="1"/>
  <c r="H65" i="1"/>
  <c r="E32" i="1"/>
  <c r="D32" i="1"/>
  <c r="E49" i="1"/>
  <c r="D49" i="1"/>
  <c r="E26" i="1"/>
  <c r="E11" i="1"/>
  <c r="G11" i="1"/>
  <c r="D11" i="1"/>
  <c r="E111" i="1"/>
  <c r="E79" i="1"/>
  <c r="D79" i="1"/>
  <c r="H79" i="1"/>
  <c r="G79" i="1"/>
  <c r="I11" i="1" l="1"/>
  <c r="F11" i="1"/>
  <c r="I65" i="1"/>
  <c r="F19" i="1"/>
  <c r="F17" i="1" l="1"/>
  <c r="H7" i="1" l="1"/>
  <c r="G7" i="1"/>
  <c r="I7" i="1" l="1"/>
  <c r="H62" i="1" l="1"/>
  <c r="G62" i="1"/>
  <c r="I62" i="1" l="1"/>
  <c r="H24" i="1" l="1"/>
  <c r="G24" i="1"/>
  <c r="F10" i="1"/>
  <c r="I24" i="1" l="1"/>
  <c r="H20" i="1"/>
  <c r="G20" i="1"/>
  <c r="H76" i="1"/>
  <c r="G76" i="1"/>
  <c r="H89" i="1"/>
  <c r="G89" i="1"/>
  <c r="H26" i="1"/>
  <c r="G26" i="1"/>
  <c r="F8" i="1"/>
  <c r="I26" i="1" l="1"/>
  <c r="I20" i="1"/>
  <c r="I76" i="1"/>
  <c r="I89" i="1"/>
  <c r="I79" i="1"/>
  <c r="H38" i="1" l="1"/>
  <c r="G38" i="1"/>
  <c r="I38" i="1" l="1"/>
  <c r="H29" i="1"/>
  <c r="G29" i="1"/>
  <c r="G118" i="1" s="1"/>
  <c r="I29" i="1" l="1"/>
  <c r="H118" i="1"/>
  <c r="D38" i="1"/>
  <c r="E38" i="1"/>
  <c r="I118" i="1" l="1"/>
  <c r="D111" i="1"/>
  <c r="E108" i="1"/>
  <c r="D108" i="1"/>
  <c r="F108" i="1" l="1"/>
  <c r="F111" i="1"/>
  <c r="F18" i="1"/>
  <c r="F12" i="1" l="1"/>
  <c r="F13" i="1"/>
  <c r="F14" i="1"/>
  <c r="F15" i="1"/>
  <c r="F16" i="1"/>
  <c r="D26" i="1" l="1"/>
  <c r="D103" i="1" l="1"/>
  <c r="E103" i="1"/>
  <c r="D99" i="1"/>
  <c r="E99" i="1"/>
  <c r="D91" i="1"/>
  <c r="E91" i="1"/>
  <c r="D89" i="1"/>
  <c r="E89" i="1"/>
  <c r="D76" i="1"/>
  <c r="E76" i="1"/>
  <c r="D71" i="1"/>
  <c r="E71" i="1"/>
  <c r="D69" i="1"/>
  <c r="E69" i="1"/>
  <c r="D65" i="1"/>
  <c r="E65" i="1"/>
  <c r="D62" i="1"/>
  <c r="E62" i="1"/>
  <c r="D55" i="1"/>
  <c r="E55" i="1"/>
  <c r="D44" i="1"/>
  <c r="E44" i="1"/>
  <c r="D29" i="1"/>
  <c r="E29" i="1"/>
  <c r="D24" i="1"/>
  <c r="E24" i="1"/>
  <c r="D20" i="1"/>
  <c r="E20" i="1"/>
  <c r="F103" i="1" l="1"/>
  <c r="F55" i="1"/>
  <c r="F71" i="1"/>
  <c r="F65" i="1"/>
  <c r="F89" i="1"/>
  <c r="F91" i="1"/>
  <c r="F79" i="1"/>
  <c r="F32" i="1"/>
  <c r="F76" i="1"/>
  <c r="F99" i="1"/>
  <c r="F62" i="1"/>
  <c r="F24" i="1"/>
  <c r="F73" i="1"/>
  <c r="F20" i="1"/>
  <c r="F49" i="1"/>
  <c r="F44" i="1"/>
  <c r="F38" i="1"/>
  <c r="F29" i="1"/>
  <c r="F26" i="1"/>
  <c r="F69" i="1"/>
  <c r="E7" i="1"/>
  <c r="E118" i="1" s="1"/>
  <c r="D7" i="1"/>
  <c r="D118" i="1" s="1"/>
  <c r="F118" i="1" l="1"/>
  <c r="F7" i="1"/>
</calcChain>
</file>

<file path=xl/sharedStrings.xml><?xml version="1.0" encoding="utf-8"?>
<sst xmlns="http://schemas.openxmlformats.org/spreadsheetml/2006/main" count="586" uniqueCount="285">
  <si>
    <t>№ 
п/п</t>
  </si>
  <si>
    <t>Наименование программы</t>
  </si>
  <si>
    <t>ДЗФ ЯО</t>
  </si>
  <si>
    <t>ДО ЯО</t>
  </si>
  <si>
    <t>ДК ЯО</t>
  </si>
  <si>
    <t>ДТСПН ЯО</t>
  </si>
  <si>
    <t>ДОС ЯО</t>
  </si>
  <si>
    <t>ДРБ ЯО</t>
  </si>
  <si>
    <t>ДС ЯО</t>
  </si>
  <si>
    <t>ДГСЗН ЯО</t>
  </si>
  <si>
    <t>ДИП ЯО</t>
  </si>
  <si>
    <t>ДВ ЯО</t>
  </si>
  <si>
    <t>ДООСП ЯО</t>
  </si>
  <si>
    <t>ДИС ЯО</t>
  </si>
  <si>
    <t>ДФ ЯО</t>
  </si>
  <si>
    <t>1.1.</t>
  </si>
  <si>
    <t>1.2.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</si>
  <si>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</si>
  <si>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</si>
  <si>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</si>
  <si>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</si>
  <si>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</si>
  <si>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</si>
  <si>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</si>
  <si>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</si>
  <si>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</si>
  <si>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4.1.</t>
  </si>
  <si>
    <t>1.</t>
  </si>
  <si>
    <t xml:space="preserve">ОЦП «Развитие материально-технической базы учреждений здравоохранения Ярославской области» </t>
  </si>
  <si>
    <t xml:space="preserve">ВЦП  ДЗФ ЯО </t>
  </si>
  <si>
    <t>2.</t>
  </si>
  <si>
    <t xml:space="preserve">ОЦП «Патриотическое воспитание и допризывная подготовка граждан Российской Федерации, проживающих на территории Ярославской области» </t>
  </si>
  <si>
    <t xml:space="preserve">ВЦП ДО ЯО </t>
  </si>
  <si>
    <t xml:space="preserve">ВЦП «Реализация государственной молодежной политики» </t>
  </si>
  <si>
    <t>3.</t>
  </si>
  <si>
    <t xml:space="preserve">РП «Социальная поддержка пожилых граждан в Ярославской области» </t>
  </si>
  <si>
    <t>ОЦП  «Семья и дети  Ярославии»</t>
  </si>
  <si>
    <t xml:space="preserve">ВЦП «Социальная поддержка населения Ярославской области» </t>
  </si>
  <si>
    <t>4.</t>
  </si>
  <si>
    <t xml:space="preserve">РП «Доступная среда» </t>
  </si>
  <si>
    <t>5.</t>
  </si>
  <si>
    <t>5.1.</t>
  </si>
  <si>
    <t>5.2.</t>
  </si>
  <si>
    <t xml:space="preserve">РП «Оказание содействия добровольному переселению в Ярославскую область соотечественников, проживающих за рубежом»  </t>
  </si>
  <si>
    <t>ВЦП «Содействие занятости населения Ярославской области»</t>
  </si>
  <si>
    <t>6.</t>
  </si>
  <si>
    <t>6.1.</t>
  </si>
  <si>
    <t>РП «Стимулирование развития жилищного строительства на территории Ярославской области»</t>
  </si>
  <si>
    <t>6.2.</t>
  </si>
  <si>
    <t>ВЦП ДС ЯО</t>
  </si>
  <si>
    <t>7.</t>
  </si>
  <si>
    <t>7.1.</t>
  </si>
  <si>
    <t>7.2.</t>
  </si>
  <si>
    <t xml:space="preserve">РП «Развитие водоснабжения, водоотведения и очистки сточных вод Ярославской области» </t>
  </si>
  <si>
    <t>7.3.</t>
  </si>
  <si>
    <t xml:space="preserve">РП капитального ремонта общего имущества в многоквартирных домах Ярославской области </t>
  </si>
  <si>
    <t>7.4.</t>
  </si>
  <si>
    <t>ВЦП ДЖКК ЯО</t>
  </si>
  <si>
    <t>8.</t>
  </si>
  <si>
    <t>8.1.</t>
  </si>
  <si>
    <t>8.2.</t>
  </si>
  <si>
    <t>8.3.</t>
  </si>
  <si>
    <t>ВЦП «Сохранность региональных автомобильных дорог Ярославской области»</t>
  </si>
  <si>
    <t>8.4.</t>
  </si>
  <si>
    <t>9.</t>
  </si>
  <si>
    <t>9.1.</t>
  </si>
  <si>
    <t>9.2.</t>
  </si>
  <si>
    <t xml:space="preserve">ОЦП «Повышение безопасности дорожного движения в Ярославской области» </t>
  </si>
  <si>
    <t>9.3.</t>
  </si>
  <si>
    <t xml:space="preserve">ОЦП «Комплексные меры противодействия злоупотреблению наркотиками и их незаконному обороту» </t>
  </si>
  <si>
    <t>10.</t>
  </si>
  <si>
    <t>10.1.</t>
  </si>
  <si>
    <t xml:space="preserve">ОЦП «Повышение безопасности жизнедеятельности населения» </t>
  </si>
  <si>
    <t>10.2.</t>
  </si>
  <si>
    <t xml:space="preserve">ОЦП  «Обеспечение безопасности граждан на водных объектах»  </t>
  </si>
  <si>
    <t>10.3.</t>
  </si>
  <si>
    <t xml:space="preserve">ОЦП «Создание системы обеспечения вызова экстренных оперативных служб через единый номер «112» на базе единых дежурно-диспетчерских служб муниципальных образований в Ярославской области» </t>
  </si>
  <si>
    <t>10.4.</t>
  </si>
  <si>
    <t>10.5.</t>
  </si>
  <si>
    <t>ВЦП «Реализация государственной политики в области  гражданской защиты и пожарной безопасности»</t>
  </si>
  <si>
    <t>11.</t>
  </si>
  <si>
    <t>11.1.</t>
  </si>
  <si>
    <t>11.2.</t>
  </si>
  <si>
    <t>ВЦП ДК ЯО</t>
  </si>
  <si>
    <t>11.3.</t>
  </si>
  <si>
    <t>12.</t>
  </si>
  <si>
    <t>12.1.</t>
  </si>
  <si>
    <t>12.2.</t>
  </si>
  <si>
    <t xml:space="preserve">ОЦП «Развитие материально-технической базы физической культуры и спорта Ярославской области» </t>
  </si>
  <si>
    <t>ВЦП  «Физическая  культура  и  спорт  в Ярославской области»</t>
  </si>
  <si>
    <t>13.</t>
  </si>
  <si>
    <t>13.1.</t>
  </si>
  <si>
    <t>13.2.</t>
  </si>
  <si>
    <t xml:space="preserve">ОЦП «Стимулирование инвестиционной деятельности в Ярославской области»  </t>
  </si>
  <si>
    <t>13.3.</t>
  </si>
  <si>
    <t xml:space="preserve">ОЦП развития субъектов малого и среднего предпринимательства Ярославской области  </t>
  </si>
  <si>
    <t>ВЦП ДИП ЯО</t>
  </si>
  <si>
    <t>14.</t>
  </si>
  <si>
    <t>14.1.</t>
  </si>
  <si>
    <t>15.</t>
  </si>
  <si>
    <t>15.1.</t>
  </si>
  <si>
    <t xml:space="preserve">РП «Энергосбережение и повышение энергоэффективности в Ярославской области» </t>
  </si>
  <si>
    <t>16.</t>
  </si>
  <si>
    <t>16.1.</t>
  </si>
  <si>
    <t>16.2.</t>
  </si>
  <si>
    <t xml:space="preserve">ОЦП «Развитие информационного общества в Ярославской области» </t>
  </si>
  <si>
    <t>ВЦП ДИС ЯО</t>
  </si>
  <si>
    <t>17.</t>
  </si>
  <si>
    <t>17.1.</t>
  </si>
  <si>
    <t>17.2.</t>
  </si>
  <si>
    <t>РП «Развитие водохозяйственного комплекса Ярославской области в 2013 – 2020 годах»</t>
  </si>
  <si>
    <t>ВЦП «Управление охраной окружающей среды  и рациональным природопользованием в Ярославской области»</t>
  </si>
  <si>
    <t>18.</t>
  </si>
  <si>
    <t>18.1.</t>
  </si>
  <si>
    <t>ОЦП «Развитие агропромышленного комплекса Ярославской области»</t>
  </si>
  <si>
    <t>18.2.</t>
  </si>
  <si>
    <t xml:space="preserve">РП «Поддержка начинающих фермеров Ярославской области» </t>
  </si>
  <si>
    <t>18.3.</t>
  </si>
  <si>
    <t xml:space="preserve">РП «Развитие  семейных животноводческих ферм на базе крестьянских (фермерских) хозяйств Ярославской области» </t>
  </si>
  <si>
    <t>18.4.</t>
  </si>
  <si>
    <t xml:space="preserve">РП «Развитие льняного комплекса Ярославской области»  </t>
  </si>
  <si>
    <t>18.5.</t>
  </si>
  <si>
    <t>18.6.</t>
  </si>
  <si>
    <t>18.7.</t>
  </si>
  <si>
    <t>ВЦП ДВ ЯО</t>
  </si>
  <si>
    <t>18.8.</t>
  </si>
  <si>
    <t>ОЦП «Устойчивое развитие сельских территорий Ярославской области»</t>
  </si>
  <si>
    <t>19.</t>
  </si>
  <si>
    <t>19.1.</t>
  </si>
  <si>
    <t>ВЦП  ДЛХ ЯО</t>
  </si>
  <si>
    <t>20.</t>
  </si>
  <si>
    <t>20.1.</t>
  </si>
  <si>
    <t>ВЦП ДФ ЯО</t>
  </si>
  <si>
    <t>20.2.</t>
  </si>
  <si>
    <t>ВЦП «Обеспечение  государственных закупок Ярославской области»</t>
  </si>
  <si>
    <t>20.3.</t>
  </si>
  <si>
    <t>20.4.</t>
  </si>
  <si>
    <t>20.5.</t>
  </si>
  <si>
    <t>21.</t>
  </si>
  <si>
    <t>21.1.</t>
  </si>
  <si>
    <t>21.2.</t>
  </si>
  <si>
    <t>21.3.</t>
  </si>
  <si>
    <t xml:space="preserve">ОЦП «Противодействие коррупции в Ярославской области»                       </t>
  </si>
  <si>
    <t>ВЦП «Обеспечение функционирования многофункциональных центров предоставления государственных и муниципальных услуг»</t>
  </si>
  <si>
    <t>22.</t>
  </si>
  <si>
    <t>22.2.</t>
  </si>
  <si>
    <t xml:space="preserve">ОЦП «Гармонизация межнациональных отношений в Ярославской области» </t>
  </si>
  <si>
    <t>22.3.</t>
  </si>
  <si>
    <t>22.4.</t>
  </si>
  <si>
    <t>ПЯО</t>
  </si>
  <si>
    <t>УСДП</t>
  </si>
  <si>
    <t>ДГЗ ЯО</t>
  </si>
  <si>
    <t>АФКС ЯО</t>
  </si>
  <si>
    <t>ДАПКПР</t>
  </si>
  <si>
    <t>ВЦП ДАПКПР ЯО</t>
  </si>
  <si>
    <t xml:space="preserve"> ДЛХ ЯО</t>
  </si>
  <si>
    <t>ДИЗО ЯО</t>
  </si>
  <si>
    <t>УПК</t>
  </si>
  <si>
    <t>ГПУ</t>
  </si>
  <si>
    <t>*</t>
  </si>
  <si>
    <t>ИТОГО:</t>
  </si>
  <si>
    <t xml:space="preserve"> -</t>
  </si>
  <si>
    <t>план на год</t>
  </si>
  <si>
    <t>9.4.</t>
  </si>
  <si>
    <t>ВЦП «Обеспечение функционирования государственного казенного учреждения Ярославской области «Безопасный регион»</t>
  </si>
  <si>
    <t>УГСиКП</t>
  </si>
  <si>
    <t>23.</t>
  </si>
  <si>
    <t>24.</t>
  </si>
  <si>
    <t xml:space="preserve">ОЦП «Реформирование принципов организации деятельности органов местного самоуправления Ярославской области» </t>
  </si>
  <si>
    <t>ОЦП «Повышение качества, доступности и развитие механизмов предоставления государственных и муниципальных услуг в Ярославской области»</t>
  </si>
  <si>
    <t xml:space="preserve">ОЦП «Профилактика правонарушений в Ярославской области» </t>
  </si>
  <si>
    <t>ВЦП «Транспортное обслуживание населения Ярославской области»</t>
  </si>
  <si>
    <t>ВЦП ДООКН ЯО</t>
  </si>
  <si>
    <t>11.4.</t>
  </si>
  <si>
    <t>11.5.</t>
  </si>
  <si>
    <t>ДООКН ЯО</t>
  </si>
  <si>
    <t>РП «Государственная поддержка гражданских инициатив и социально ориентированных некоммерческих организаций в Ярославской области»</t>
  </si>
  <si>
    <t xml:space="preserve">ОЦП «Государственная поддержка развития российского казачества на территории Ярославской области»
</t>
  </si>
  <si>
    <t>Основное мероприятие «Реализация принципов открытого государственного управления»</t>
  </si>
  <si>
    <t>23.1.</t>
  </si>
  <si>
    <t>23.2.</t>
  </si>
  <si>
    <t>за счет средств областного бюджета (тыс.руб.)</t>
  </si>
  <si>
    <t>нет</t>
  </si>
  <si>
    <t>24.1.</t>
  </si>
  <si>
    <t>24.2.</t>
  </si>
  <si>
    <t>24.3.</t>
  </si>
  <si>
    <t>24.4.</t>
  </si>
  <si>
    <t xml:space="preserve">ВЦП «Организация межмуниципального сотрудничества органов местного самоуправления Ярославской области» </t>
  </si>
  <si>
    <t>Основное мероприятие «Организация оказания бесплатной юридической помощи»</t>
  </si>
  <si>
    <t>Основное мероприятие «Мероприятия по управлению государственным имуществом Ярославской области»</t>
  </si>
  <si>
    <t>Основное мероприятие «Выравнивание уровня бюджетной обеспеченности муниципальных образований Ярославской области и обеспечение сбалансированности местных бюджетов»</t>
  </si>
  <si>
    <t>Основное мероприятие «Обслуживание государственного долга Ярославской области и планирование административных расходов по управлению государственным долгом Ярославской области»</t>
  </si>
  <si>
    <t>Основное мероприятие «Строительство и реконструкция объектов культурного назначения»</t>
  </si>
  <si>
    <t>% исполн.</t>
  </si>
  <si>
    <t xml:space="preserve">ГП не подлежат оценке </t>
  </si>
  <si>
    <t xml:space="preserve"> </t>
  </si>
  <si>
    <t>ОЦП «Развитие дополнительного образования детей в Ярославской области»</t>
  </si>
  <si>
    <t>ОЦП «Обеспечение доступности дошкольного образования в Ярославской области»</t>
  </si>
  <si>
    <t>Финансирование, тыс. рублей</t>
  </si>
  <si>
    <t>ДТ ЯО</t>
  </si>
  <si>
    <t>ОЦП «Развитие региональной системы оповещения Ярославской области»</t>
  </si>
  <si>
    <t xml:space="preserve">РП «Развитие мелиорации земель сельскохозяйственного назначения Ярославской области» </t>
  </si>
  <si>
    <t>18.9.</t>
  </si>
  <si>
    <t>2.7.</t>
  </si>
  <si>
    <t xml:space="preserve">ВЦП  ДИЗО </t>
  </si>
  <si>
    <t>20.6.</t>
  </si>
  <si>
    <t>Основное мероприятие «Государственная поддержка обучающихся по образовательным программам высшего образования»</t>
  </si>
  <si>
    <t>2.8.</t>
  </si>
  <si>
    <t>Основное мероприятие «Создание (исходя из прогнозируемой потребности) новых мест в образовательных организациях Ярославской области»</t>
  </si>
  <si>
    <t>РП «Газификация и модернизация жилищно-коммунального хозяйства, промышленных и иных организаций Ярославской области»</t>
  </si>
  <si>
    <t>ДЖКХЭиРТ ЯО</t>
  </si>
  <si>
    <t>ДЖКЭиРТ ЯО</t>
  </si>
  <si>
    <t>ДИиП ЯО</t>
  </si>
  <si>
    <t>7.5.</t>
  </si>
  <si>
    <t xml:space="preserve">РП «Развитие комплексной системы обращения с отходами, в том числе с твердыми коммунальными отходами, на территории Ярославской области» </t>
  </si>
  <si>
    <t>Основное мероприятие  «Развитие инициативного бюджетирования на территории Ярославской области»</t>
  </si>
  <si>
    <t>22.1.</t>
  </si>
  <si>
    <t>по итогам года</t>
  </si>
  <si>
    <t>Отв.исп. ГП/ОЦП/РП/
ВЦП/ОМ</t>
  </si>
  <si>
    <t xml:space="preserve"> в том числе   ФС - </t>
  </si>
  <si>
    <t xml:space="preserve">СДБ  -    </t>
  </si>
  <si>
    <t>**</t>
  </si>
  <si>
    <t xml:space="preserve">  R исп. - результативность исполнения программы (степень достижения запланированных результатов по мероприятиям программы)</t>
  </si>
  <si>
    <t>ДФКСиМП ЯО</t>
  </si>
  <si>
    <t xml:space="preserve">ОЦП «Развития сети автомобильных дорог Ярославской области»  </t>
  </si>
  <si>
    <t xml:space="preserve">ОЦП «Развитие транспортной системы Ярославской области» </t>
  </si>
  <si>
    <t>ДДХ ЯО</t>
  </si>
  <si>
    <t>8.5.</t>
  </si>
  <si>
    <t>РП «Комплексное развитие транспортной инфраструктуры городской агломерации «Ярославская»</t>
  </si>
  <si>
    <t>ДТур ЯО</t>
  </si>
  <si>
    <t>ОЦП «Развитие туризма и отдыха в Ярославской области»</t>
  </si>
  <si>
    <t>Основное мероприятие «Проведение работ по ремонту, реставрации, реконструкции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 по благоустройству территории, ремонту автомобильных дорог в городе Ярославле»</t>
  </si>
  <si>
    <t>11.6.</t>
  </si>
  <si>
    <t>ДФКСиМП</t>
  </si>
  <si>
    <t>ОЦП «Развитие промышленности Ярославской области и повышения её конкурентоспособности»</t>
  </si>
  <si>
    <t>ОЦП «Обеспечение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животных»</t>
  </si>
  <si>
    <t>20.7.</t>
  </si>
  <si>
    <t>Основное мероприятие «Обеспечение реализации в Ярославской области федеральных законов, указов Президента Российской Федерации от 7 мая 2012 года и распоряжений Президента Российской Федерации»</t>
  </si>
  <si>
    <t>ОЦП «Развитие государственной гражданской и муниципальной службы в Ярославской области»</t>
  </si>
  <si>
    <t>ДЭиСП</t>
  </si>
  <si>
    <t>Основное мероприятие «Мероприятия по повышению эффективности деятельности органов местного самоуправления Ярославской области»</t>
  </si>
  <si>
    <t>25.</t>
  </si>
  <si>
    <t>ГП «Формирование современной городской среды муниципальных образований на территории Ярославской области»</t>
  </si>
  <si>
    <t>РП «Создание комфортной городской среды на территории Ярославской области»</t>
  </si>
  <si>
    <t>25.1.</t>
  </si>
  <si>
    <t>Основное мероприятие «Создание паломнического центра при Богоявленском женском монастыре в городе Угличе»</t>
  </si>
  <si>
    <t>Rисп**,
% на 01.07.2018</t>
  </si>
  <si>
    <t xml:space="preserve">  -</t>
  </si>
  <si>
    <t>1.3.</t>
  </si>
  <si>
    <t>факт за              1 полугодие</t>
  </si>
  <si>
    <t>факт за           1 полугодие</t>
  </si>
  <si>
    <t xml:space="preserve">ОЦП «Повышение эффективности и качества профессионального образования Ярославской области»
</t>
  </si>
  <si>
    <t>-</t>
  </si>
  <si>
    <t>за счет федеральных средств и  средств других бюджетов*  (тыс.руб.)</t>
  </si>
  <si>
    <t xml:space="preserve">  финансирование за счет средств других бюджетов (бюджет города Москвы) </t>
  </si>
  <si>
    <t>876,64*</t>
  </si>
  <si>
    <t>53337,18*</t>
  </si>
  <si>
    <t xml:space="preserve"> о  финансировании,  результативности государственных программ,  подпрограмм и основных мероприятий 
за 1 полугодие 2018 года</t>
  </si>
  <si>
    <t>ИНФОРМАЦИЯ</t>
  </si>
  <si>
    <t>ГП «Развитие физической культуры и спорта в Ярославской области</t>
  </si>
  <si>
    <t>ГП «Местное самоуправление в Ярославской области»</t>
  </si>
  <si>
    <t>ГП «Государственные  и муниципальные услуги Ярославской области»</t>
  </si>
  <si>
    <t>ГП «Развитие институтов гражданского общества в Ярославской области»</t>
  </si>
  <si>
    <t>ГП «Развитие системы государственного управления на территории Ярославской области»</t>
  </si>
  <si>
    <t>ГП «Создание условий для эффективного управления региональными и муниципальными финансами в Ярославской области»</t>
  </si>
  <si>
    <t>ГП «Развитие лесного  хозяйства в Ярославской области»</t>
  </si>
  <si>
    <t>ГП «Развитие сельского хозяйства в Ярославской области»</t>
  </si>
  <si>
    <t>ГП «Охрана окружающей среды в Ярославской области»</t>
  </si>
  <si>
    <t>ГП «Информационное общество в Ярославской области»</t>
  </si>
  <si>
    <t>ГП Энергоэффективность  и развитие энергетики в Ярославской области»</t>
  </si>
  <si>
    <t>ГП «Развитие промышленности в Ярославской области и повышение ее конкурентоспособности»</t>
  </si>
  <si>
    <t>ГП «Экономическое развитие и инновационная экономика в Ярославской области»</t>
  </si>
  <si>
    <t>ГП «Развитие культуры и туризма в Ярославской области»</t>
  </si>
  <si>
    <t>ГП «Защита населения и территории Ярославской области от чрезвычайных  ситуаций, обеспечение пожарной безопасности  и безопасности людей на водных объектах»</t>
  </si>
  <si>
    <t>ГП «Обеспечение общественного порядка и противодействие преступности на территории Ярославской области»</t>
  </si>
  <si>
    <t>ГП «Развитие дорожного хозяйства и транспорта в Ярославской области»</t>
  </si>
  <si>
    <t>ГП «Обеспечение качественными коммунальными услугами населения Ярославской области»</t>
  </si>
  <si>
    <t>ГП «Обеспечение доступным и комфортным жильем населения Ярославской области»</t>
  </si>
  <si>
    <t>ГП «Содействие занятости населения Ярославской области»</t>
  </si>
  <si>
    <t>ГП «Доступная среда  в Ярославской области»</t>
  </si>
  <si>
    <t>ГП «Социальная поддержка населения Ярославской области»</t>
  </si>
  <si>
    <t>ГП «Развитие образования и молодежная политика в Ярославской области»</t>
  </si>
  <si>
    <t>ГП «Развитие здравоохранения в Ярославской области»</t>
  </si>
  <si>
    <t>ОЦП «Улучшение кадрового обеспечения государственных медицинских организаций Ярославской области»</t>
  </si>
  <si>
    <t>федеральные средства - средства федерального бюджета, государственных Корпораций, Пенсионного фонда РФ, территориального фонда обязательного медицинского страхования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</si>
</sst>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%"/>
    <numFmt numFmtId="165" formatCode="#,##0.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Fill="1" applyAlignment="1">
      <alignment horizontal="center" vertical="top"/>
    </xf>
    <xf numFmtId="0" fontId="0" fillId="0" borderId="0" xfId="0" applyFill="1"/>
    <xf numFmtId="0" fontId="6" fillId="0" borderId="0" xfId="0" applyFont="1" applyAlignment="1">
      <alignment horizontal="center" vertical="top"/>
    </xf>
    <xf numFmtId="0" fontId="6" fillId="0" borderId="0" xfId="0" applyFont="1"/>
    <xf numFmtId="0" fontId="6" fillId="0" borderId="0" xfId="0" applyFont="1" applyFill="1" applyAlignment="1">
      <alignment horizontal="center" vertical="top"/>
    </xf>
    <xf numFmtId="0" fontId="6" fillId="0" borderId="0" xfId="0" applyFont="1" applyFill="1"/>
    <xf numFmtId="0" fontId="3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/>
    <xf numFmtId="0" fontId="0" fillId="0" borderId="0" xfId="0" applyFill="1" applyBorder="1" applyAlignment="1">
      <alignment horizontal="center" vertical="top"/>
    </xf>
    <xf numFmtId="0" fontId="0" fillId="0" borderId="0" xfId="0" applyFill="1" applyBorder="1"/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165" fontId="1" fillId="0" borderId="0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top"/>
    </xf>
    <xf numFmtId="165" fontId="0" fillId="0" borderId="0" xfId="0" applyNumberFormat="1" applyFill="1"/>
    <xf numFmtId="165" fontId="0" fillId="0" borderId="0" xfId="0" applyNumberFormat="1" applyFill="1" applyAlignment="1">
      <alignment horizontal="center" vertical="top"/>
    </xf>
    <xf numFmtId="165" fontId="4" fillId="0" borderId="0" xfId="0" applyNumberFormat="1" applyFont="1" applyFill="1"/>
    <xf numFmtId="165" fontId="0" fillId="0" borderId="0" xfId="0" applyNumberFormat="1" applyFont="1" applyFill="1" applyAlignment="1">
      <alignment horizontal="center" vertical="top"/>
    </xf>
    <xf numFmtId="0" fontId="4" fillId="0" borderId="0" xfId="0" applyFont="1" applyFill="1" applyBorder="1"/>
    <xf numFmtId="0" fontId="11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justify" vertical="top" wrapText="1"/>
    </xf>
    <xf numFmtId="164" fontId="1" fillId="0" borderId="1" xfId="2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165" fontId="5" fillId="0" borderId="7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165" fontId="1" fillId="0" borderId="8" xfId="0" applyNumberFormat="1" applyFont="1" applyFill="1" applyBorder="1" applyAlignment="1">
      <alignment horizontal="center" vertical="top" wrapText="1"/>
    </xf>
    <xf numFmtId="164" fontId="1" fillId="0" borderId="1" xfId="2" applyNumberFormat="1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164" fontId="5" fillId="0" borderId="7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166" fontId="13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right" vertical="top" wrapText="1"/>
    </xf>
    <xf numFmtId="0" fontId="14" fillId="0" borderId="6" xfId="0" applyFont="1" applyFill="1" applyBorder="1" applyAlignment="1">
      <alignment horizontal="left" vertical="top" wrapText="1"/>
    </xf>
    <xf numFmtId="165" fontId="14" fillId="0" borderId="6" xfId="0" applyNumberFormat="1" applyFont="1" applyFill="1" applyBorder="1" applyAlignment="1">
      <alignment horizontal="center" vertical="top" wrapText="1"/>
    </xf>
    <xf numFmtId="165" fontId="14" fillId="0" borderId="0" xfId="0" applyNumberFormat="1" applyFont="1" applyFill="1" applyBorder="1" applyAlignment="1">
      <alignment horizontal="center" vertical="top" wrapText="1"/>
    </xf>
    <xf numFmtId="164" fontId="14" fillId="0" borderId="6" xfId="2" applyNumberFormat="1" applyFont="1" applyFill="1" applyBorder="1" applyAlignment="1">
      <alignment horizontal="center" vertical="top" wrapText="1"/>
    </xf>
    <xf numFmtId="165" fontId="1" fillId="0" borderId="7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164" fontId="5" fillId="0" borderId="7" xfId="2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right" vertical="top" wrapText="1"/>
    </xf>
    <xf numFmtId="0" fontId="14" fillId="0" borderId="8" xfId="0" applyFont="1" applyFill="1" applyBorder="1" applyAlignment="1">
      <alignment horizontal="left" vertical="top" wrapText="1"/>
    </xf>
    <xf numFmtId="165" fontId="14" fillId="0" borderId="8" xfId="0" applyNumberFormat="1" applyFont="1" applyFill="1" applyBorder="1" applyAlignment="1">
      <alignment horizontal="center" vertical="top" wrapText="1"/>
    </xf>
    <xf numFmtId="165" fontId="14" fillId="0" borderId="2" xfId="0" applyNumberFormat="1" applyFont="1" applyFill="1" applyBorder="1" applyAlignment="1">
      <alignment horizontal="center" vertical="top" wrapText="1"/>
    </xf>
    <xf numFmtId="164" fontId="14" fillId="0" borderId="8" xfId="2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165" fontId="1" fillId="0" borderId="10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/>
    </xf>
    <xf numFmtId="165" fontId="7" fillId="0" borderId="1" xfId="1" applyNumberFormat="1" applyFont="1" applyFill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horizontal="center" vertical="top" wrapText="1"/>
    </xf>
    <xf numFmtId="165" fontId="2" fillId="0" borderId="5" xfId="1" applyNumberFormat="1" applyFont="1" applyFill="1" applyBorder="1" applyAlignment="1">
      <alignment horizontal="center" vertical="top" wrapText="1"/>
    </xf>
    <xf numFmtId="165" fontId="2" fillId="0" borderId="10" xfId="0" applyNumberFormat="1" applyFont="1" applyFill="1" applyBorder="1" applyAlignment="1">
      <alignment horizontal="center" vertical="top" wrapText="1"/>
    </xf>
    <xf numFmtId="165" fontId="2" fillId="0" borderId="7" xfId="0" applyNumberFormat="1" applyFont="1" applyFill="1" applyBorder="1" applyAlignment="1">
      <alignment horizontal="center" vertical="top" wrapText="1"/>
    </xf>
    <xf numFmtId="165" fontId="7" fillId="0" borderId="7" xfId="0" applyNumberFormat="1" applyFont="1" applyFill="1" applyBorder="1" applyAlignment="1">
      <alignment horizontal="center" vertical="top" wrapText="1"/>
    </xf>
    <xf numFmtId="165" fontId="15" fillId="0" borderId="0" xfId="0" applyNumberFormat="1" applyFont="1" applyFill="1" applyBorder="1" applyAlignment="1">
      <alignment horizontal="center" vertical="top" wrapText="1"/>
    </xf>
    <xf numFmtId="165" fontId="15" fillId="0" borderId="2" xfId="0" applyNumberFormat="1" applyFont="1" applyFill="1" applyBorder="1" applyAlignment="1">
      <alignment horizontal="center" vertical="top" wrapText="1"/>
    </xf>
    <xf numFmtId="166" fontId="8" fillId="0" borderId="0" xfId="0" applyNumberFormat="1" applyFont="1" applyFill="1" applyAlignment="1">
      <alignment horizontal="center" vertical="top" wrapText="1"/>
    </xf>
    <xf numFmtId="165" fontId="7" fillId="0" borderId="9" xfId="0" applyNumberFormat="1" applyFont="1" applyFill="1" applyBorder="1" applyAlignment="1">
      <alignment horizontal="center" vertical="top" wrapText="1"/>
    </xf>
    <xf numFmtId="165" fontId="15" fillId="0" borderId="11" xfId="0" applyNumberFormat="1" applyFont="1" applyFill="1" applyBorder="1" applyAlignment="1">
      <alignment horizontal="center" vertical="top" wrapText="1"/>
    </xf>
    <xf numFmtId="164" fontId="7" fillId="0" borderId="7" xfId="2" applyNumberFormat="1" applyFont="1" applyFill="1" applyBorder="1" applyAlignment="1">
      <alignment horizontal="center" vertical="top" wrapText="1"/>
    </xf>
    <xf numFmtId="164" fontId="5" fillId="0" borderId="12" xfId="0" applyNumberFormat="1" applyFont="1" applyFill="1" applyBorder="1" applyAlignment="1">
      <alignment horizontal="center" vertical="top" wrapText="1"/>
    </xf>
    <xf numFmtId="164" fontId="12" fillId="0" borderId="13" xfId="0" applyNumberFormat="1" applyFont="1" applyFill="1" applyBorder="1" applyAlignment="1">
      <alignment horizontal="center" vertical="top" wrapText="1"/>
    </xf>
    <xf numFmtId="164" fontId="12" fillId="0" borderId="14" xfId="0" applyNumberFormat="1" applyFont="1" applyFill="1" applyBorder="1" applyAlignment="1">
      <alignment horizontal="center" vertical="top" wrapText="1"/>
    </xf>
    <xf numFmtId="164" fontId="2" fillId="0" borderId="6" xfId="2" applyNumberFormat="1" applyFont="1" applyFill="1" applyBorder="1" applyAlignment="1">
      <alignment horizontal="center" vertical="top" wrapText="1"/>
    </xf>
    <xf numFmtId="164" fontId="2" fillId="0" borderId="8" xfId="2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 wrapText="1"/>
    </xf>
    <xf numFmtId="165" fontId="0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5" fontId="2" fillId="0" borderId="4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165" fontId="1" fillId="0" borderId="9" xfId="0" applyNumberFormat="1" applyFont="1" applyFill="1" applyBorder="1" applyAlignment="1">
      <alignment horizontal="center" vertical="top" wrapText="1"/>
    </xf>
    <xf numFmtId="165" fontId="1" fillId="0" borderId="10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6"/>
  <sheetViews>
    <sheetView tabSelected="1" view="pageBreakPreview" topLeftCell="A112" zoomScale="140" zoomScaleNormal="120" zoomScaleSheetLayoutView="140" workbookViewId="0">
      <selection activeCell="A98" sqref="A98"/>
    </sheetView>
  </sheetViews>
  <sheetFormatPr defaultRowHeight="15" x14ac:dyDescent="0.25"/>
  <cols>
    <col min="1" max="1" width="5.28515625" style="110" customWidth="1"/>
    <col min="2" max="2" width="45" style="110" customWidth="1"/>
    <col min="3" max="3" width="15.42578125" style="111" customWidth="1"/>
    <col min="4" max="4" width="13.7109375" style="112" customWidth="1"/>
    <col min="5" max="5" width="13.85546875" style="112" customWidth="1"/>
    <col min="6" max="6" width="9.42578125" style="20" customWidth="1"/>
    <col min="7" max="7" width="12.42578125" style="22" customWidth="1"/>
    <col min="8" max="8" width="12.85546875" style="22" customWidth="1"/>
    <col min="9" max="9" width="11.5703125" style="22" customWidth="1"/>
    <col min="10" max="10" width="13.85546875" style="22" customWidth="1"/>
    <col min="11" max="11" width="27.42578125" style="1" customWidth="1"/>
    <col min="12" max="12" width="9.140625" style="2"/>
    <col min="13" max="13" width="22.7109375" style="2" customWidth="1"/>
    <col min="14" max="40" width="9.140625" style="2"/>
  </cols>
  <sheetData>
    <row r="1" spans="1:40" ht="15.75" x14ac:dyDescent="0.25">
      <c r="A1" s="114" t="s">
        <v>258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40" ht="34.5" customHeight="1" x14ac:dyDescent="0.25">
      <c r="A2" s="116" t="s">
        <v>257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40" s="3" customFormat="1" ht="18" customHeight="1" x14ac:dyDescent="0.25">
      <c r="A3" s="117" t="s">
        <v>0</v>
      </c>
      <c r="B3" s="120" t="s">
        <v>1</v>
      </c>
      <c r="C3" s="117" t="s">
        <v>218</v>
      </c>
      <c r="D3" s="132" t="s">
        <v>198</v>
      </c>
      <c r="E3" s="133"/>
      <c r="F3" s="133"/>
      <c r="G3" s="133"/>
      <c r="H3" s="133"/>
      <c r="I3" s="133"/>
      <c r="J3" s="129" t="s">
        <v>246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ht="32.25" customHeight="1" x14ac:dyDescent="0.25">
      <c r="A4" s="118"/>
      <c r="B4" s="121"/>
      <c r="C4" s="118"/>
      <c r="D4" s="123" t="s">
        <v>181</v>
      </c>
      <c r="E4" s="124"/>
      <c r="F4" s="125"/>
      <c r="G4" s="126" t="s">
        <v>253</v>
      </c>
      <c r="H4" s="127"/>
      <c r="I4" s="128"/>
      <c r="J4" s="130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s="4" customFormat="1" ht="30" customHeight="1" x14ac:dyDescent="0.25">
      <c r="A5" s="119"/>
      <c r="B5" s="122"/>
      <c r="C5" s="119"/>
      <c r="D5" s="36" t="s">
        <v>162</v>
      </c>
      <c r="E5" s="36" t="s">
        <v>250</v>
      </c>
      <c r="F5" s="37" t="s">
        <v>193</v>
      </c>
      <c r="G5" s="49" t="s">
        <v>162</v>
      </c>
      <c r="H5" s="49" t="s">
        <v>249</v>
      </c>
      <c r="I5" s="43" t="s">
        <v>193</v>
      </c>
      <c r="J5" s="131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s="4" customFormat="1" ht="18" customHeight="1" x14ac:dyDescent="0.25">
      <c r="A6" s="39">
        <v>1</v>
      </c>
      <c r="B6" s="45">
        <v>2</v>
      </c>
      <c r="C6" s="39">
        <v>3</v>
      </c>
      <c r="D6" s="45">
        <v>4</v>
      </c>
      <c r="E6" s="45">
        <v>5</v>
      </c>
      <c r="F6" s="107">
        <v>6</v>
      </c>
      <c r="G6" s="108">
        <v>7</v>
      </c>
      <c r="H6" s="108">
        <v>8</v>
      </c>
      <c r="I6" s="108">
        <v>9</v>
      </c>
      <c r="J6" s="45">
        <v>13</v>
      </c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14" customFormat="1" ht="45.75" customHeight="1" x14ac:dyDescent="0.25">
      <c r="A7" s="32" t="s">
        <v>27</v>
      </c>
      <c r="B7" s="33" t="s">
        <v>282</v>
      </c>
      <c r="C7" s="32" t="s">
        <v>2</v>
      </c>
      <c r="D7" s="34">
        <f>SUM(D8:D10)</f>
        <v>9919864.5899999999</v>
      </c>
      <c r="E7" s="34">
        <f>SUM(E8:E10)</f>
        <v>4665459.0599999996</v>
      </c>
      <c r="F7" s="35">
        <f>E7/D7</f>
        <v>0.47031479287561523</v>
      </c>
      <c r="G7" s="82">
        <f>SUM(G8:G10)</f>
        <v>833614.3</v>
      </c>
      <c r="H7" s="82">
        <f>SUM(H8:H10)</f>
        <v>164286.15</v>
      </c>
      <c r="I7" s="38">
        <f>H7/G7</f>
        <v>0.19707693354108727</v>
      </c>
      <c r="J7" s="38" t="s">
        <v>194</v>
      </c>
      <c r="K7" s="25"/>
    </row>
    <row r="8" spans="1:40" s="2" customFormat="1" ht="45.75" customHeight="1" x14ac:dyDescent="0.25">
      <c r="A8" s="39" t="s">
        <v>15</v>
      </c>
      <c r="B8" s="40" t="s">
        <v>28</v>
      </c>
      <c r="C8" s="39" t="s">
        <v>2</v>
      </c>
      <c r="D8" s="41">
        <v>123929.88</v>
      </c>
      <c r="E8" s="41">
        <v>26745.96</v>
      </c>
      <c r="F8" s="37">
        <f>E8/D8</f>
        <v>0.21581526585840313</v>
      </c>
      <c r="G8" s="49">
        <v>200000</v>
      </c>
      <c r="H8" s="49">
        <v>0</v>
      </c>
      <c r="I8" s="43">
        <f t="shared" ref="I8:I57" si="0">H8/G8</f>
        <v>0</v>
      </c>
      <c r="J8" s="43" t="s">
        <v>217</v>
      </c>
      <c r="K8" s="1"/>
    </row>
    <row r="9" spans="1:40" s="2" customFormat="1" ht="45.75" customHeight="1" x14ac:dyDescent="0.25">
      <c r="A9" s="39" t="s">
        <v>16</v>
      </c>
      <c r="B9" s="40" t="s">
        <v>283</v>
      </c>
      <c r="C9" s="39" t="s">
        <v>2</v>
      </c>
      <c r="D9" s="41">
        <v>17956.400000000001</v>
      </c>
      <c r="E9" s="41">
        <v>0</v>
      </c>
      <c r="F9" s="37">
        <f>E9/D9</f>
        <v>0</v>
      </c>
      <c r="G9" s="49">
        <v>11901.3</v>
      </c>
      <c r="H9" s="49">
        <v>0</v>
      </c>
      <c r="I9" s="43">
        <f t="shared" si="0"/>
        <v>0</v>
      </c>
      <c r="J9" s="43">
        <v>0.46500000000000002</v>
      </c>
      <c r="K9" s="1"/>
    </row>
    <row r="10" spans="1:40" s="2" customFormat="1" ht="17.25" customHeight="1" x14ac:dyDescent="0.25">
      <c r="A10" s="39" t="s">
        <v>248</v>
      </c>
      <c r="B10" s="40" t="s">
        <v>29</v>
      </c>
      <c r="C10" s="39" t="s">
        <v>2</v>
      </c>
      <c r="D10" s="41">
        <v>9777978.3100000005</v>
      </c>
      <c r="E10" s="41">
        <v>4638713.0999999996</v>
      </c>
      <c r="F10" s="37">
        <f t="shared" ref="F10" si="1">E10/D10</f>
        <v>0.47440411022961243</v>
      </c>
      <c r="G10" s="88">
        <v>621713</v>
      </c>
      <c r="H10" s="88">
        <v>164286.15</v>
      </c>
      <c r="I10" s="43">
        <f t="shared" si="0"/>
        <v>0.26424757082448008</v>
      </c>
      <c r="J10" s="43">
        <v>0.76600000000000001</v>
      </c>
      <c r="K10" s="1"/>
      <c r="M10" s="26"/>
    </row>
    <row r="11" spans="1:40" s="14" customFormat="1" ht="30" customHeight="1" x14ac:dyDescent="0.25">
      <c r="A11" s="32" t="s">
        <v>30</v>
      </c>
      <c r="B11" s="33" t="s">
        <v>281</v>
      </c>
      <c r="C11" s="32" t="s">
        <v>3</v>
      </c>
      <c r="D11" s="34">
        <f>SUM(D12:D19)</f>
        <v>17087341.16</v>
      </c>
      <c r="E11" s="34">
        <f t="shared" ref="E11:H11" si="2">SUM(E12:E19)</f>
        <v>10076798.689999999</v>
      </c>
      <c r="F11" s="44">
        <f>E11/D11</f>
        <v>0.58972303506112</v>
      </c>
      <c r="G11" s="82">
        <f t="shared" si="2"/>
        <v>278927.3</v>
      </c>
      <c r="H11" s="82">
        <f t="shared" si="2"/>
        <v>41330.21</v>
      </c>
      <c r="I11" s="38">
        <f t="shared" si="0"/>
        <v>0.14817556402689877</v>
      </c>
      <c r="J11" s="38" t="s">
        <v>182</v>
      </c>
      <c r="K11" s="25"/>
    </row>
    <row r="12" spans="1:40" s="2" customFormat="1" ht="28.5" customHeight="1" x14ac:dyDescent="0.25">
      <c r="A12" s="39" t="s">
        <v>17</v>
      </c>
      <c r="B12" s="40" t="s">
        <v>197</v>
      </c>
      <c r="C12" s="39" t="s">
        <v>3</v>
      </c>
      <c r="D12" s="41">
        <v>302669.12</v>
      </c>
      <c r="E12" s="36">
        <v>80373.259999999995</v>
      </c>
      <c r="F12" s="37">
        <f t="shared" ref="F12:F43" si="3">E12/D12</f>
        <v>0.2655482660404867</v>
      </c>
      <c r="G12" s="88">
        <v>84554.9</v>
      </c>
      <c r="H12" s="88">
        <v>0</v>
      </c>
      <c r="I12" s="43">
        <f t="shared" si="0"/>
        <v>0</v>
      </c>
      <c r="J12" s="43">
        <v>0.17199999999999999</v>
      </c>
      <c r="K12" s="27"/>
    </row>
    <row r="13" spans="1:40" s="2" customFormat="1" ht="30" customHeight="1" x14ac:dyDescent="0.25">
      <c r="A13" s="39" t="s">
        <v>18</v>
      </c>
      <c r="B13" s="40" t="s">
        <v>196</v>
      </c>
      <c r="C13" s="39" t="s">
        <v>3</v>
      </c>
      <c r="D13" s="41">
        <v>5087.54</v>
      </c>
      <c r="E13" s="36">
        <v>1061.97</v>
      </c>
      <c r="F13" s="37">
        <f t="shared" si="3"/>
        <v>0.20873939074680495</v>
      </c>
      <c r="G13" s="49">
        <v>12455.7</v>
      </c>
      <c r="H13" s="88">
        <v>2600</v>
      </c>
      <c r="I13" s="43">
        <f t="shared" si="0"/>
        <v>0.20873977375819905</v>
      </c>
      <c r="J13" s="42">
        <v>0.14299999999999999</v>
      </c>
      <c r="K13" s="27"/>
    </row>
    <row r="14" spans="1:40" s="2" customFormat="1" ht="58.5" customHeight="1" x14ac:dyDescent="0.25">
      <c r="A14" s="39" t="s">
        <v>19</v>
      </c>
      <c r="B14" s="40" t="s">
        <v>31</v>
      </c>
      <c r="C14" s="73" t="s">
        <v>223</v>
      </c>
      <c r="D14" s="36">
        <v>19170.419999999998</v>
      </c>
      <c r="E14" s="36">
        <v>7079.37</v>
      </c>
      <c r="F14" s="37">
        <f t="shared" si="3"/>
        <v>0.36928611892697188</v>
      </c>
      <c r="G14" s="49" t="s">
        <v>161</v>
      </c>
      <c r="H14" s="49" t="s">
        <v>161</v>
      </c>
      <c r="I14" s="43" t="s">
        <v>161</v>
      </c>
      <c r="J14" s="42">
        <v>0.52900000000000003</v>
      </c>
      <c r="K14" s="27"/>
    </row>
    <row r="15" spans="1:40" s="2" customFormat="1" ht="18.75" customHeight="1" x14ac:dyDescent="0.25">
      <c r="A15" s="39" t="s">
        <v>20</v>
      </c>
      <c r="B15" s="40" t="s">
        <v>32</v>
      </c>
      <c r="C15" s="39" t="s">
        <v>3</v>
      </c>
      <c r="D15" s="41">
        <v>16536425.91</v>
      </c>
      <c r="E15" s="41">
        <v>9885958.5099999998</v>
      </c>
      <c r="F15" s="37">
        <f t="shared" si="3"/>
        <v>0.59782921435409497</v>
      </c>
      <c r="G15" s="88">
        <v>43135.9</v>
      </c>
      <c r="H15" s="88">
        <v>8896.1200000000008</v>
      </c>
      <c r="I15" s="43">
        <f t="shared" si="0"/>
        <v>0.20623471400851728</v>
      </c>
      <c r="J15" s="42">
        <v>0.70499999999999996</v>
      </c>
      <c r="K15" s="27"/>
    </row>
    <row r="16" spans="1:40" s="2" customFormat="1" ht="31.5" customHeight="1" x14ac:dyDescent="0.25">
      <c r="A16" s="39" t="s">
        <v>21</v>
      </c>
      <c r="B16" s="40" t="s">
        <v>33</v>
      </c>
      <c r="C16" s="73" t="s">
        <v>223</v>
      </c>
      <c r="D16" s="41">
        <v>117105.76</v>
      </c>
      <c r="E16" s="41">
        <v>57131.93</v>
      </c>
      <c r="F16" s="37">
        <f t="shared" si="3"/>
        <v>0.48786609642429207</v>
      </c>
      <c r="G16" s="49" t="s">
        <v>161</v>
      </c>
      <c r="H16" s="49" t="s">
        <v>161</v>
      </c>
      <c r="I16" s="43" t="s">
        <v>161</v>
      </c>
      <c r="J16" s="42">
        <v>0.52900000000000003</v>
      </c>
      <c r="K16" s="1"/>
    </row>
    <row r="17" spans="1:11" s="2" customFormat="1" ht="45.75" customHeight="1" x14ac:dyDescent="0.25">
      <c r="A17" s="39" t="s">
        <v>22</v>
      </c>
      <c r="B17" s="40" t="s">
        <v>251</v>
      </c>
      <c r="C17" s="39" t="s">
        <v>3</v>
      </c>
      <c r="D17" s="36">
        <v>29564.44</v>
      </c>
      <c r="E17" s="36">
        <v>11863.01</v>
      </c>
      <c r="F17" s="37">
        <f>E17/D17</f>
        <v>0.40125941840941348</v>
      </c>
      <c r="G17" s="49">
        <v>19067</v>
      </c>
      <c r="H17" s="49">
        <v>2023.2</v>
      </c>
      <c r="I17" s="43">
        <f t="shared" si="0"/>
        <v>0.10611003304138039</v>
      </c>
      <c r="J17" s="42">
        <v>0.33300000000000002</v>
      </c>
      <c r="K17" s="1"/>
    </row>
    <row r="18" spans="1:11" s="2" customFormat="1" ht="45" customHeight="1" x14ac:dyDescent="0.25">
      <c r="A18" s="39" t="s">
        <v>203</v>
      </c>
      <c r="B18" s="40" t="s">
        <v>206</v>
      </c>
      <c r="C18" s="39" t="s">
        <v>149</v>
      </c>
      <c r="D18" s="36">
        <v>9892</v>
      </c>
      <c r="E18" s="36">
        <v>4942.5</v>
      </c>
      <c r="F18" s="37">
        <f t="shared" si="3"/>
        <v>0.4996461787302871</v>
      </c>
      <c r="G18" s="49" t="s">
        <v>161</v>
      </c>
      <c r="H18" s="49" t="s">
        <v>161</v>
      </c>
      <c r="I18" s="43" t="s">
        <v>161</v>
      </c>
      <c r="J18" s="42">
        <v>1.0149999999999999</v>
      </c>
      <c r="K18" s="1"/>
    </row>
    <row r="19" spans="1:11" s="2" customFormat="1" ht="63.75" customHeight="1" x14ac:dyDescent="0.25">
      <c r="A19" s="39" t="s">
        <v>207</v>
      </c>
      <c r="B19" s="40" t="s">
        <v>208</v>
      </c>
      <c r="C19" s="39" t="s">
        <v>3</v>
      </c>
      <c r="D19" s="36">
        <v>67425.97</v>
      </c>
      <c r="E19" s="36">
        <v>28388.14</v>
      </c>
      <c r="F19" s="37">
        <f t="shared" si="3"/>
        <v>0.42102679427526218</v>
      </c>
      <c r="G19" s="49">
        <v>119713.8</v>
      </c>
      <c r="H19" s="49">
        <v>27810.89</v>
      </c>
      <c r="I19" s="43">
        <f t="shared" si="0"/>
        <v>0.23231147954538239</v>
      </c>
      <c r="J19" s="43" t="s">
        <v>217</v>
      </c>
      <c r="K19" s="1"/>
    </row>
    <row r="20" spans="1:11" s="14" customFormat="1" ht="30" customHeight="1" x14ac:dyDescent="0.25">
      <c r="A20" s="32" t="s">
        <v>34</v>
      </c>
      <c r="B20" s="33" t="s">
        <v>280</v>
      </c>
      <c r="C20" s="32" t="s">
        <v>5</v>
      </c>
      <c r="D20" s="34">
        <f>SUM(D21:D23)</f>
        <v>8449807.0600000005</v>
      </c>
      <c r="E20" s="34">
        <f>SUM(E21:E23)</f>
        <v>4440574.1999999993</v>
      </c>
      <c r="F20" s="35">
        <f t="shared" si="3"/>
        <v>0.52552373900002392</v>
      </c>
      <c r="G20" s="82">
        <f>SUM(G21:G23)</f>
        <v>2012998.66</v>
      </c>
      <c r="H20" s="82">
        <f>SUM(H21:H23)</f>
        <v>1006311.08</v>
      </c>
      <c r="I20" s="38">
        <f t="shared" si="0"/>
        <v>0.49990648279914901</v>
      </c>
      <c r="J20" s="38" t="s">
        <v>182</v>
      </c>
      <c r="K20" s="25"/>
    </row>
    <row r="21" spans="1:11" s="2" customFormat="1" ht="30.75" customHeight="1" x14ac:dyDescent="0.25">
      <c r="A21" s="39" t="s">
        <v>23</v>
      </c>
      <c r="B21" s="40" t="s">
        <v>35</v>
      </c>
      <c r="C21" s="39" t="s">
        <v>5</v>
      </c>
      <c r="D21" s="36">
        <v>22024.86</v>
      </c>
      <c r="E21" s="36">
        <v>919.84</v>
      </c>
      <c r="F21" s="37">
        <f t="shared" si="3"/>
        <v>4.1763716091725439E-2</v>
      </c>
      <c r="G21" s="49">
        <v>11473.2</v>
      </c>
      <c r="H21" s="49">
        <v>0</v>
      </c>
      <c r="I21" s="43">
        <f t="shared" si="0"/>
        <v>0</v>
      </c>
      <c r="J21" s="43" t="s">
        <v>217</v>
      </c>
      <c r="K21" s="25"/>
    </row>
    <row r="22" spans="1:11" s="2" customFormat="1" ht="16.5" customHeight="1" x14ac:dyDescent="0.25">
      <c r="A22" s="39" t="s">
        <v>24</v>
      </c>
      <c r="B22" s="40" t="s">
        <v>36</v>
      </c>
      <c r="C22" s="46" t="s">
        <v>150</v>
      </c>
      <c r="D22" s="36">
        <v>185035.71</v>
      </c>
      <c r="E22" s="36">
        <v>114072.01</v>
      </c>
      <c r="F22" s="37">
        <f t="shared" si="3"/>
        <v>0.61648646091070747</v>
      </c>
      <c r="G22" s="49" t="s">
        <v>161</v>
      </c>
      <c r="H22" s="49" t="s">
        <v>161</v>
      </c>
      <c r="I22" s="43" t="s">
        <v>161</v>
      </c>
      <c r="J22" s="42">
        <v>0.59699999999999998</v>
      </c>
      <c r="K22" s="25"/>
    </row>
    <row r="23" spans="1:11" s="2" customFormat="1" ht="30" customHeight="1" x14ac:dyDescent="0.25">
      <c r="A23" s="39" t="s">
        <v>25</v>
      </c>
      <c r="B23" s="47" t="s">
        <v>37</v>
      </c>
      <c r="C23" s="39" t="s">
        <v>5</v>
      </c>
      <c r="D23" s="36">
        <v>8242746.4900000002</v>
      </c>
      <c r="E23" s="36">
        <v>4325582.3499999996</v>
      </c>
      <c r="F23" s="37">
        <f t="shared" si="3"/>
        <v>0.52477440077136228</v>
      </c>
      <c r="G23" s="49">
        <v>2001525.46</v>
      </c>
      <c r="H23" s="49">
        <v>1006311.08</v>
      </c>
      <c r="I23" s="43">
        <f t="shared" si="0"/>
        <v>0.50277206066616809</v>
      </c>
      <c r="J23" s="43">
        <v>0.64</v>
      </c>
      <c r="K23" s="25"/>
    </row>
    <row r="24" spans="1:11" s="14" customFormat="1" ht="30.75" customHeight="1" x14ac:dyDescent="0.25">
      <c r="A24" s="32" t="s">
        <v>38</v>
      </c>
      <c r="B24" s="33" t="s">
        <v>279</v>
      </c>
      <c r="C24" s="32" t="s">
        <v>5</v>
      </c>
      <c r="D24" s="34">
        <f t="shared" ref="D24:E24" si="4">SUM(D25)</f>
        <v>15945.7</v>
      </c>
      <c r="E24" s="34">
        <f t="shared" si="4"/>
        <v>8537.11</v>
      </c>
      <c r="F24" s="35">
        <f t="shared" si="3"/>
        <v>0.53538634239951832</v>
      </c>
      <c r="G24" s="89">
        <f>SUM(G25)</f>
        <v>15391</v>
      </c>
      <c r="H24" s="89">
        <f>SUM(H25)</f>
        <v>2052.625</v>
      </c>
      <c r="I24" s="43">
        <f t="shared" si="0"/>
        <v>0.13336527840946008</v>
      </c>
      <c r="J24" s="38" t="s">
        <v>182</v>
      </c>
      <c r="K24" s="25"/>
    </row>
    <row r="25" spans="1:11" s="2" customFormat="1" ht="15" customHeight="1" x14ac:dyDescent="0.25">
      <c r="A25" s="39" t="s">
        <v>26</v>
      </c>
      <c r="B25" s="40" t="s">
        <v>39</v>
      </c>
      <c r="C25" s="39" t="s">
        <v>5</v>
      </c>
      <c r="D25" s="36">
        <v>15945.7</v>
      </c>
      <c r="E25" s="36">
        <v>8537.11</v>
      </c>
      <c r="F25" s="37">
        <f t="shared" si="3"/>
        <v>0.53538634239951832</v>
      </c>
      <c r="G25" s="90">
        <v>15391</v>
      </c>
      <c r="H25" s="90">
        <v>2052.625</v>
      </c>
      <c r="I25" s="43">
        <f t="shared" si="0"/>
        <v>0.13336527840946008</v>
      </c>
      <c r="J25" s="43">
        <v>0.53900000000000003</v>
      </c>
      <c r="K25" s="25"/>
    </row>
    <row r="26" spans="1:11" s="14" customFormat="1" ht="30.75" customHeight="1" x14ac:dyDescent="0.25">
      <c r="A26" s="32" t="s">
        <v>40</v>
      </c>
      <c r="B26" s="33" t="s">
        <v>278</v>
      </c>
      <c r="C26" s="32" t="s">
        <v>9</v>
      </c>
      <c r="D26" s="34">
        <f>SUM(D27:D28)</f>
        <v>157117.31</v>
      </c>
      <c r="E26" s="34">
        <f>SUM(E27:E28)</f>
        <v>71715.960000000006</v>
      </c>
      <c r="F26" s="35">
        <f t="shared" si="3"/>
        <v>0.45644849698610551</v>
      </c>
      <c r="G26" s="89">
        <f>SUM(G27:G28)</f>
        <v>457998.4</v>
      </c>
      <c r="H26" s="89">
        <f>SUM(H27:H28)</f>
        <v>175552.49</v>
      </c>
      <c r="I26" s="43">
        <f t="shared" si="0"/>
        <v>0.38330371896495702</v>
      </c>
      <c r="J26" s="38" t="s">
        <v>182</v>
      </c>
      <c r="K26" s="25"/>
    </row>
    <row r="27" spans="1:11" s="2" customFormat="1" ht="46.5" customHeight="1" x14ac:dyDescent="0.25">
      <c r="A27" s="39" t="s">
        <v>41</v>
      </c>
      <c r="B27" s="40" t="s">
        <v>43</v>
      </c>
      <c r="C27" s="45" t="s">
        <v>9</v>
      </c>
      <c r="D27" s="36">
        <v>232</v>
      </c>
      <c r="E27" s="36">
        <v>229.1</v>
      </c>
      <c r="F27" s="37">
        <f t="shared" si="3"/>
        <v>0.98749999999999993</v>
      </c>
      <c r="G27" s="49">
        <v>568</v>
      </c>
      <c r="H27" s="49">
        <v>560.9</v>
      </c>
      <c r="I27" s="43">
        <f t="shared" si="0"/>
        <v>0.98749999999999993</v>
      </c>
      <c r="J27" s="42">
        <v>0.92700000000000005</v>
      </c>
      <c r="K27" s="25"/>
    </row>
    <row r="28" spans="1:11" s="2" customFormat="1" ht="28.5" customHeight="1" x14ac:dyDescent="0.25">
      <c r="A28" s="39" t="s">
        <v>42</v>
      </c>
      <c r="B28" s="40" t="s">
        <v>44</v>
      </c>
      <c r="C28" s="45" t="s">
        <v>9</v>
      </c>
      <c r="D28" s="36">
        <v>156885.31</v>
      </c>
      <c r="E28" s="36">
        <v>71486.86</v>
      </c>
      <c r="F28" s="37">
        <f t="shared" si="3"/>
        <v>0.45566318478129025</v>
      </c>
      <c r="G28" s="49">
        <v>457430.4</v>
      </c>
      <c r="H28" s="49">
        <v>174991.59</v>
      </c>
      <c r="I28" s="43">
        <f t="shared" si="0"/>
        <v>0.38255347698797454</v>
      </c>
      <c r="J28" s="42">
        <v>0.67800000000000005</v>
      </c>
      <c r="K28" s="25"/>
    </row>
    <row r="29" spans="1:11" s="14" customFormat="1" ht="28.5" customHeight="1" x14ac:dyDescent="0.25">
      <c r="A29" s="32" t="s">
        <v>45</v>
      </c>
      <c r="B29" s="33" t="s">
        <v>277</v>
      </c>
      <c r="C29" s="32" t="s">
        <v>8</v>
      </c>
      <c r="D29" s="34">
        <f>SUM(D30:D31)</f>
        <v>548726.74</v>
      </c>
      <c r="E29" s="34">
        <f>SUM(E30:E31)</f>
        <v>52153.43</v>
      </c>
      <c r="F29" s="35">
        <f t="shared" si="3"/>
        <v>9.5044447806571272E-2</v>
      </c>
      <c r="G29" s="82">
        <f>SUM(G30:G31)</f>
        <v>175179.4</v>
      </c>
      <c r="H29" s="82">
        <f>SUM(H30:H31)</f>
        <v>31804.7</v>
      </c>
      <c r="I29" s="38">
        <f t="shared" si="0"/>
        <v>0.18155502302211335</v>
      </c>
      <c r="J29" s="38" t="s">
        <v>182</v>
      </c>
      <c r="K29" s="25"/>
    </row>
    <row r="30" spans="1:11" s="2" customFormat="1" ht="45" customHeight="1" x14ac:dyDescent="0.25">
      <c r="A30" s="39" t="s">
        <v>46</v>
      </c>
      <c r="B30" s="40" t="s">
        <v>47</v>
      </c>
      <c r="C30" s="39" t="s">
        <v>8</v>
      </c>
      <c r="D30" s="36">
        <v>510032.87</v>
      </c>
      <c r="E30" s="36">
        <v>32766.98</v>
      </c>
      <c r="F30" s="37">
        <f t="shared" si="3"/>
        <v>6.4244839749249882E-2</v>
      </c>
      <c r="G30" s="90">
        <v>175179.4</v>
      </c>
      <c r="H30" s="91">
        <v>31804.7</v>
      </c>
      <c r="I30" s="43">
        <f t="shared" si="0"/>
        <v>0.18155502302211335</v>
      </c>
      <c r="J30" s="42">
        <v>0.502</v>
      </c>
      <c r="K30" s="25"/>
    </row>
    <row r="31" spans="1:11" s="2" customFormat="1" ht="18.75" customHeight="1" x14ac:dyDescent="0.25">
      <c r="A31" s="39" t="s">
        <v>48</v>
      </c>
      <c r="B31" s="40" t="s">
        <v>49</v>
      </c>
      <c r="C31" s="39" t="s">
        <v>8</v>
      </c>
      <c r="D31" s="36">
        <v>38693.870000000003</v>
      </c>
      <c r="E31" s="36">
        <v>19386.45</v>
      </c>
      <c r="F31" s="37">
        <f t="shared" si="3"/>
        <v>0.50102122119085013</v>
      </c>
      <c r="G31" s="49" t="s">
        <v>161</v>
      </c>
      <c r="H31" s="49" t="s">
        <v>161</v>
      </c>
      <c r="I31" s="43" t="s">
        <v>161</v>
      </c>
      <c r="J31" s="42">
        <v>0.75</v>
      </c>
      <c r="K31" s="12"/>
    </row>
    <row r="32" spans="1:11" s="14" customFormat="1" ht="42" customHeight="1" x14ac:dyDescent="0.25">
      <c r="A32" s="32" t="s">
        <v>50</v>
      </c>
      <c r="B32" s="33" t="s">
        <v>276</v>
      </c>
      <c r="C32" s="32" t="s">
        <v>211</v>
      </c>
      <c r="D32" s="34">
        <f>SUM(D33:D37)</f>
        <v>1603034.96</v>
      </c>
      <c r="E32" s="34">
        <f>SUM(E33:E37)</f>
        <v>935264.2</v>
      </c>
      <c r="F32" s="35">
        <f t="shared" si="3"/>
        <v>0.58343343928070035</v>
      </c>
      <c r="G32" s="82">
        <f>SUM(G33:G37)</f>
        <v>36068</v>
      </c>
      <c r="H32" s="82">
        <v>0</v>
      </c>
      <c r="I32" s="38">
        <f t="shared" si="0"/>
        <v>0</v>
      </c>
      <c r="J32" s="38" t="s">
        <v>182</v>
      </c>
      <c r="K32" s="13"/>
    </row>
    <row r="33" spans="1:16" s="2" customFormat="1" ht="30.75" customHeight="1" x14ac:dyDescent="0.25">
      <c r="A33" s="39" t="s">
        <v>51</v>
      </c>
      <c r="B33" s="70" t="s">
        <v>53</v>
      </c>
      <c r="C33" s="39" t="s">
        <v>210</v>
      </c>
      <c r="D33" s="36">
        <v>82902.87</v>
      </c>
      <c r="E33" s="36">
        <v>6312.64</v>
      </c>
      <c r="F33" s="37">
        <f t="shared" si="3"/>
        <v>7.6145011626256129E-2</v>
      </c>
      <c r="G33" s="49" t="s">
        <v>161</v>
      </c>
      <c r="H33" s="49" t="s">
        <v>161</v>
      </c>
      <c r="I33" s="43" t="s">
        <v>161</v>
      </c>
      <c r="J33" s="42">
        <v>3.7999999999999999E-2</v>
      </c>
      <c r="K33" s="1"/>
    </row>
    <row r="34" spans="1:16" s="2" customFormat="1" ht="30.75" customHeight="1" x14ac:dyDescent="0.25">
      <c r="A34" s="39" t="s">
        <v>52</v>
      </c>
      <c r="B34" s="40" t="s">
        <v>55</v>
      </c>
      <c r="C34" s="39" t="s">
        <v>210</v>
      </c>
      <c r="D34" s="49">
        <v>20000</v>
      </c>
      <c r="E34" s="36">
        <v>0</v>
      </c>
      <c r="F34" s="37">
        <f t="shared" si="3"/>
        <v>0</v>
      </c>
      <c r="G34" s="49" t="s">
        <v>161</v>
      </c>
      <c r="H34" s="49" t="s">
        <v>161</v>
      </c>
      <c r="I34" s="43" t="s">
        <v>161</v>
      </c>
      <c r="J34" s="43">
        <v>0.36899999999999999</v>
      </c>
      <c r="K34" s="1"/>
    </row>
    <row r="35" spans="1:16" s="2" customFormat="1" ht="17.25" customHeight="1" x14ac:dyDescent="0.25">
      <c r="A35" s="39" t="s">
        <v>54</v>
      </c>
      <c r="B35" s="40" t="s">
        <v>57</v>
      </c>
      <c r="C35" s="39" t="s">
        <v>210</v>
      </c>
      <c r="D35" s="36">
        <v>1162599.92</v>
      </c>
      <c r="E35" s="36">
        <v>825522.11</v>
      </c>
      <c r="F35" s="37">
        <f t="shared" si="3"/>
        <v>0.71006551419683572</v>
      </c>
      <c r="G35" s="49" t="s">
        <v>161</v>
      </c>
      <c r="H35" s="49" t="s">
        <v>161</v>
      </c>
      <c r="I35" s="43" t="s">
        <v>161</v>
      </c>
      <c r="J35" s="43">
        <v>0.56399999999999995</v>
      </c>
      <c r="K35" s="1"/>
    </row>
    <row r="36" spans="1:16" s="2" customFormat="1" ht="46.5" customHeight="1" x14ac:dyDescent="0.25">
      <c r="A36" s="39" t="s">
        <v>56</v>
      </c>
      <c r="B36" s="40" t="s">
        <v>209</v>
      </c>
      <c r="C36" s="39" t="s">
        <v>210</v>
      </c>
      <c r="D36" s="36">
        <v>314650.17</v>
      </c>
      <c r="E36" s="36">
        <v>100279.45</v>
      </c>
      <c r="F36" s="37">
        <f t="shared" si="3"/>
        <v>0.31870140098764288</v>
      </c>
      <c r="G36" s="49" t="s">
        <v>161</v>
      </c>
      <c r="H36" s="49" t="s">
        <v>161</v>
      </c>
      <c r="I36" s="43" t="s">
        <v>161</v>
      </c>
      <c r="J36" s="43">
        <v>0.14599999999999999</v>
      </c>
      <c r="K36" s="1"/>
    </row>
    <row r="37" spans="1:16" s="2" customFormat="1" ht="62.25" customHeight="1" x14ac:dyDescent="0.25">
      <c r="A37" s="71" t="s">
        <v>213</v>
      </c>
      <c r="B37" s="72" t="s">
        <v>214</v>
      </c>
      <c r="C37" s="83" t="s">
        <v>210</v>
      </c>
      <c r="D37" s="36">
        <v>22882</v>
      </c>
      <c r="E37" s="36">
        <v>3150</v>
      </c>
      <c r="F37" s="37">
        <f t="shared" si="3"/>
        <v>0.13766279171401102</v>
      </c>
      <c r="G37" s="49">
        <v>36068</v>
      </c>
      <c r="H37" s="49">
        <v>0</v>
      </c>
      <c r="I37" s="43">
        <f t="shared" si="0"/>
        <v>0</v>
      </c>
      <c r="J37" s="43">
        <v>6.7000000000000004E-2</v>
      </c>
      <c r="K37" s="1"/>
    </row>
    <row r="38" spans="1:16" s="14" customFormat="1" ht="30.75" customHeight="1" x14ac:dyDescent="0.25">
      <c r="A38" s="32" t="s">
        <v>58</v>
      </c>
      <c r="B38" s="33" t="s">
        <v>275</v>
      </c>
      <c r="C38" s="32" t="s">
        <v>199</v>
      </c>
      <c r="D38" s="34">
        <f>SUM(D39:D43)</f>
        <v>5789941.1200000001</v>
      </c>
      <c r="E38" s="34">
        <f>SUM(E39:E43)</f>
        <v>1894540.0699999998</v>
      </c>
      <c r="F38" s="35">
        <f t="shared" si="3"/>
        <v>0.32721232059783018</v>
      </c>
      <c r="G38" s="89">
        <f>SUM(G39:G43)</f>
        <v>1272353.6200000001</v>
      </c>
      <c r="H38" s="89">
        <f>SUM(H39:H43)</f>
        <v>177289.44500000001</v>
      </c>
      <c r="I38" s="38">
        <f t="shared" si="0"/>
        <v>0.13933975760606551</v>
      </c>
      <c r="J38" s="38" t="s">
        <v>182</v>
      </c>
      <c r="K38" s="25"/>
      <c r="M38" s="30"/>
      <c r="N38" s="30"/>
      <c r="O38" s="30"/>
      <c r="P38" s="30"/>
    </row>
    <row r="39" spans="1:16" s="2" customFormat="1" ht="31.5" customHeight="1" x14ac:dyDescent="0.25">
      <c r="A39" s="39" t="s">
        <v>59</v>
      </c>
      <c r="B39" s="40" t="s">
        <v>224</v>
      </c>
      <c r="C39" s="39" t="s">
        <v>226</v>
      </c>
      <c r="D39" s="36">
        <v>213500</v>
      </c>
      <c r="E39" s="36">
        <v>9848.8700000000008</v>
      </c>
      <c r="F39" s="37">
        <f t="shared" si="3"/>
        <v>4.6130538641686189E-2</v>
      </c>
      <c r="G39" s="90">
        <v>333739.32</v>
      </c>
      <c r="H39" s="90">
        <v>177289.44500000001</v>
      </c>
      <c r="I39" s="43">
        <f t="shared" si="0"/>
        <v>0.5312213286705324</v>
      </c>
      <c r="J39" s="43" t="s">
        <v>217</v>
      </c>
      <c r="K39" s="25"/>
      <c r="M39" s="11"/>
      <c r="N39" s="31"/>
      <c r="O39" s="31"/>
      <c r="P39" s="11"/>
    </row>
    <row r="40" spans="1:16" s="2" customFormat="1" ht="46.5" customHeight="1" x14ac:dyDescent="0.25">
      <c r="A40" s="39" t="s">
        <v>60</v>
      </c>
      <c r="B40" s="40" t="s">
        <v>228</v>
      </c>
      <c r="C40" s="39" t="s">
        <v>226</v>
      </c>
      <c r="D40" s="36">
        <v>610000</v>
      </c>
      <c r="E40" s="36">
        <v>12545.08</v>
      </c>
      <c r="F40" s="37">
        <f t="shared" si="3"/>
        <v>2.0565704918032786E-2</v>
      </c>
      <c r="G40" s="49">
        <v>738614.3</v>
      </c>
      <c r="H40" s="49">
        <v>0</v>
      </c>
      <c r="I40" s="43">
        <f t="shared" si="0"/>
        <v>0</v>
      </c>
      <c r="J40" s="43" t="s">
        <v>217</v>
      </c>
      <c r="K40" s="1"/>
      <c r="M40" s="11"/>
      <c r="N40" s="31"/>
      <c r="O40" s="31"/>
      <c r="P40" s="11"/>
    </row>
    <row r="41" spans="1:16" s="2" customFormat="1" ht="32.25" customHeight="1" x14ac:dyDescent="0.25">
      <c r="A41" s="39" t="s">
        <v>61</v>
      </c>
      <c r="B41" s="40" t="s">
        <v>225</v>
      </c>
      <c r="C41" s="39" t="s">
        <v>199</v>
      </c>
      <c r="D41" s="36">
        <v>69745</v>
      </c>
      <c r="E41" s="36">
        <v>30000</v>
      </c>
      <c r="F41" s="37">
        <f t="shared" si="3"/>
        <v>0.43013836117284393</v>
      </c>
      <c r="G41" s="49" t="s">
        <v>161</v>
      </c>
      <c r="H41" s="49" t="s">
        <v>161</v>
      </c>
      <c r="I41" s="43" t="s">
        <v>161</v>
      </c>
      <c r="J41" s="42">
        <v>0.14000000000000001</v>
      </c>
      <c r="K41" s="1"/>
      <c r="M41" s="11"/>
      <c r="N41" s="31"/>
      <c r="O41" s="31"/>
      <c r="P41" s="11"/>
    </row>
    <row r="42" spans="1:16" s="2" customFormat="1" ht="30" customHeight="1" x14ac:dyDescent="0.25">
      <c r="A42" s="39" t="s">
        <v>63</v>
      </c>
      <c r="B42" s="40" t="s">
        <v>62</v>
      </c>
      <c r="C42" s="39" t="s">
        <v>226</v>
      </c>
      <c r="D42" s="36">
        <v>3625597.96</v>
      </c>
      <c r="E42" s="36">
        <v>1233632.9099999999</v>
      </c>
      <c r="F42" s="37">
        <f t="shared" si="3"/>
        <v>0.34025640007807151</v>
      </c>
      <c r="G42" s="49">
        <v>200000</v>
      </c>
      <c r="H42" s="49">
        <v>0</v>
      </c>
      <c r="I42" s="43">
        <f t="shared" si="0"/>
        <v>0</v>
      </c>
      <c r="J42" s="43">
        <v>0.221</v>
      </c>
      <c r="K42" s="1"/>
      <c r="M42" s="11"/>
      <c r="N42" s="11"/>
      <c r="O42" s="11"/>
      <c r="P42" s="11"/>
    </row>
    <row r="43" spans="1:16" s="2" customFormat="1" ht="29.25" customHeight="1" x14ac:dyDescent="0.25">
      <c r="A43" s="45" t="s">
        <v>227</v>
      </c>
      <c r="B43" s="40" t="s">
        <v>171</v>
      </c>
      <c r="C43" s="39" t="s">
        <v>199</v>
      </c>
      <c r="D43" s="36">
        <v>1271098.1599999999</v>
      </c>
      <c r="E43" s="36">
        <v>608513.21</v>
      </c>
      <c r="F43" s="37">
        <f t="shared" si="3"/>
        <v>0.4787303051402419</v>
      </c>
      <c r="G43" s="49" t="s">
        <v>161</v>
      </c>
      <c r="H43" s="49" t="s">
        <v>161</v>
      </c>
      <c r="I43" s="43" t="s">
        <v>161</v>
      </c>
      <c r="J43" s="42">
        <v>0.85799999999999998</v>
      </c>
      <c r="K43" s="1"/>
      <c r="M43" s="11"/>
      <c r="N43" s="11"/>
      <c r="O43" s="11"/>
      <c r="P43" s="11"/>
    </row>
    <row r="44" spans="1:16" s="14" customFormat="1" ht="42" customHeight="1" x14ac:dyDescent="0.25">
      <c r="A44" s="32" t="s">
        <v>64</v>
      </c>
      <c r="B44" s="33" t="s">
        <v>274</v>
      </c>
      <c r="C44" s="32" t="s">
        <v>7</v>
      </c>
      <c r="D44" s="34">
        <f>SUM(D45:D48)</f>
        <v>192123.18</v>
      </c>
      <c r="E44" s="34">
        <f>SUM(E45:E48)</f>
        <v>63256.439999999995</v>
      </c>
      <c r="F44" s="35">
        <f t="shared" ref="F44:F72" si="5">E44/D44</f>
        <v>0.32924939093762656</v>
      </c>
      <c r="G44" s="49" t="s">
        <v>161</v>
      </c>
      <c r="H44" s="49" t="s">
        <v>161</v>
      </c>
      <c r="I44" s="43" t="s">
        <v>161</v>
      </c>
      <c r="J44" s="38" t="s">
        <v>182</v>
      </c>
      <c r="K44" s="13"/>
    </row>
    <row r="45" spans="1:16" s="2" customFormat="1" ht="30" x14ac:dyDescent="0.25">
      <c r="A45" s="39" t="s">
        <v>65</v>
      </c>
      <c r="B45" s="40" t="s">
        <v>170</v>
      </c>
      <c r="C45" s="46" t="s">
        <v>7</v>
      </c>
      <c r="D45" s="36">
        <v>40831.29</v>
      </c>
      <c r="E45" s="36">
        <v>23868.47</v>
      </c>
      <c r="F45" s="37">
        <f t="shared" si="5"/>
        <v>0.5845632112039566</v>
      </c>
      <c r="G45" s="49" t="s">
        <v>161</v>
      </c>
      <c r="H45" s="49" t="s">
        <v>161</v>
      </c>
      <c r="I45" s="43" t="s">
        <v>161</v>
      </c>
      <c r="J45" s="42">
        <v>0.22</v>
      </c>
      <c r="K45" s="1"/>
    </row>
    <row r="46" spans="1:16" s="2" customFormat="1" ht="31.5" customHeight="1" x14ac:dyDescent="0.25">
      <c r="A46" s="39" t="s">
        <v>66</v>
      </c>
      <c r="B46" s="40" t="s">
        <v>67</v>
      </c>
      <c r="C46" s="45" t="s">
        <v>7</v>
      </c>
      <c r="D46" s="36">
        <v>56600</v>
      </c>
      <c r="E46" s="36">
        <v>1468.78</v>
      </c>
      <c r="F46" s="37">
        <f t="shared" si="5"/>
        <v>2.5950176678445229E-2</v>
      </c>
      <c r="G46" s="49" t="s">
        <v>161</v>
      </c>
      <c r="H46" s="49" t="s">
        <v>161</v>
      </c>
      <c r="I46" s="43" t="s">
        <v>161</v>
      </c>
      <c r="J46" s="42">
        <v>0.67900000000000005</v>
      </c>
      <c r="K46" s="1"/>
    </row>
    <row r="47" spans="1:16" s="2" customFormat="1" ht="45.75" customHeight="1" x14ac:dyDescent="0.25">
      <c r="A47" s="39" t="s">
        <v>68</v>
      </c>
      <c r="B47" s="40" t="s">
        <v>69</v>
      </c>
      <c r="C47" s="45" t="s">
        <v>7</v>
      </c>
      <c r="D47" s="36">
        <v>7411.53</v>
      </c>
      <c r="E47" s="36">
        <v>3305.35</v>
      </c>
      <c r="F47" s="37">
        <f t="shared" si="5"/>
        <v>0.44597404314628691</v>
      </c>
      <c r="G47" s="49" t="s">
        <v>161</v>
      </c>
      <c r="H47" s="49" t="s">
        <v>161</v>
      </c>
      <c r="I47" s="43" t="s">
        <v>161</v>
      </c>
      <c r="J47" s="42">
        <v>0.56000000000000005</v>
      </c>
      <c r="K47" s="1"/>
    </row>
    <row r="48" spans="1:16" s="2" customFormat="1" ht="45.75" customHeight="1" x14ac:dyDescent="0.25">
      <c r="A48" s="39" t="s">
        <v>163</v>
      </c>
      <c r="B48" s="40" t="s">
        <v>164</v>
      </c>
      <c r="C48" s="45" t="s">
        <v>7</v>
      </c>
      <c r="D48" s="36">
        <v>87280.36</v>
      </c>
      <c r="E48" s="36">
        <v>34613.839999999997</v>
      </c>
      <c r="F48" s="37">
        <f t="shared" si="5"/>
        <v>0.39658223224560479</v>
      </c>
      <c r="G48" s="43" t="s">
        <v>161</v>
      </c>
      <c r="H48" s="43" t="s">
        <v>161</v>
      </c>
      <c r="I48" s="43" t="s">
        <v>161</v>
      </c>
      <c r="J48" s="42">
        <v>1</v>
      </c>
      <c r="K48" s="1"/>
    </row>
    <row r="49" spans="1:11" s="14" customFormat="1" ht="73.5" customHeight="1" x14ac:dyDescent="0.25">
      <c r="A49" s="32" t="s">
        <v>70</v>
      </c>
      <c r="B49" s="33" t="s">
        <v>273</v>
      </c>
      <c r="C49" s="32" t="s">
        <v>7</v>
      </c>
      <c r="D49" s="34">
        <f>SUM(D50:D54)</f>
        <v>563986.44999999995</v>
      </c>
      <c r="E49" s="34">
        <f>SUM(E50:E54)</f>
        <v>229196.99</v>
      </c>
      <c r="F49" s="35">
        <f t="shared" si="5"/>
        <v>0.40638740522932776</v>
      </c>
      <c r="G49" s="38" t="s">
        <v>161</v>
      </c>
      <c r="H49" s="38" t="s">
        <v>161</v>
      </c>
      <c r="I49" s="38" t="s">
        <v>161</v>
      </c>
      <c r="J49" s="38" t="s">
        <v>182</v>
      </c>
      <c r="K49" s="13"/>
    </row>
    <row r="50" spans="1:11" s="2" customFormat="1" ht="29.25" customHeight="1" x14ac:dyDescent="0.25">
      <c r="A50" s="39" t="s">
        <v>71</v>
      </c>
      <c r="B50" s="40" t="s">
        <v>72</v>
      </c>
      <c r="C50" s="45" t="s">
        <v>7</v>
      </c>
      <c r="D50" s="36">
        <v>10040</v>
      </c>
      <c r="E50" s="49">
        <v>7.5</v>
      </c>
      <c r="F50" s="37">
        <f t="shared" si="5"/>
        <v>7.4701195219123505E-4</v>
      </c>
      <c r="G50" s="43" t="s">
        <v>161</v>
      </c>
      <c r="H50" s="43" t="s">
        <v>161</v>
      </c>
      <c r="I50" s="43" t="s">
        <v>161</v>
      </c>
      <c r="J50" s="42">
        <v>0.78100000000000003</v>
      </c>
      <c r="K50" s="1"/>
    </row>
    <row r="51" spans="1:11" s="2" customFormat="1" ht="30" customHeight="1" x14ac:dyDescent="0.25">
      <c r="A51" s="39" t="s">
        <v>73</v>
      </c>
      <c r="B51" s="40" t="s">
        <v>74</v>
      </c>
      <c r="C51" s="45" t="s">
        <v>7</v>
      </c>
      <c r="D51" s="36">
        <v>175</v>
      </c>
      <c r="E51" s="36">
        <v>58</v>
      </c>
      <c r="F51" s="37">
        <f t="shared" si="5"/>
        <v>0.33142857142857141</v>
      </c>
      <c r="G51" s="43" t="s">
        <v>161</v>
      </c>
      <c r="H51" s="43" t="s">
        <v>161</v>
      </c>
      <c r="I51" s="43" t="s">
        <v>161</v>
      </c>
      <c r="J51" s="42">
        <v>0.88700000000000001</v>
      </c>
      <c r="K51" s="1"/>
    </row>
    <row r="52" spans="1:11" s="2" customFormat="1" ht="72.75" customHeight="1" x14ac:dyDescent="0.25">
      <c r="A52" s="39" t="s">
        <v>75</v>
      </c>
      <c r="B52" s="40" t="s">
        <v>76</v>
      </c>
      <c r="C52" s="39" t="s">
        <v>13</v>
      </c>
      <c r="D52" s="36">
        <v>64979.19</v>
      </c>
      <c r="E52" s="36">
        <v>2479.19</v>
      </c>
      <c r="F52" s="37">
        <f t="shared" si="5"/>
        <v>3.8153599637053032E-2</v>
      </c>
      <c r="G52" s="43" t="s">
        <v>161</v>
      </c>
      <c r="H52" s="43" t="s">
        <v>161</v>
      </c>
      <c r="I52" s="43" t="s">
        <v>161</v>
      </c>
      <c r="J52" s="42">
        <v>0</v>
      </c>
      <c r="K52" s="1"/>
    </row>
    <row r="53" spans="1:11" s="2" customFormat="1" ht="46.5" customHeight="1" x14ac:dyDescent="0.25">
      <c r="A53" s="39" t="s">
        <v>77</v>
      </c>
      <c r="B53" s="40" t="s">
        <v>79</v>
      </c>
      <c r="C53" s="45" t="s">
        <v>7</v>
      </c>
      <c r="D53" s="36">
        <v>483472.42</v>
      </c>
      <c r="E53" s="36">
        <v>223332.46</v>
      </c>
      <c r="F53" s="37">
        <f t="shared" si="5"/>
        <v>0.46193422987809729</v>
      </c>
      <c r="G53" s="43" t="s">
        <v>161</v>
      </c>
      <c r="H53" s="43" t="s">
        <v>161</v>
      </c>
      <c r="I53" s="43" t="s">
        <v>161</v>
      </c>
      <c r="J53" s="42">
        <v>0.81899999999999995</v>
      </c>
      <c r="K53" s="1"/>
    </row>
    <row r="54" spans="1:11" s="2" customFormat="1" ht="33" customHeight="1" x14ac:dyDescent="0.25">
      <c r="A54" s="39" t="s">
        <v>78</v>
      </c>
      <c r="B54" s="40" t="s">
        <v>200</v>
      </c>
      <c r="C54" s="45" t="s">
        <v>7</v>
      </c>
      <c r="D54" s="36">
        <v>5319.84</v>
      </c>
      <c r="E54" s="36">
        <v>3319.84</v>
      </c>
      <c r="F54" s="37">
        <f t="shared" si="5"/>
        <v>0.62404884357424284</v>
      </c>
      <c r="G54" s="43" t="s">
        <v>161</v>
      </c>
      <c r="H54" s="43" t="s">
        <v>161</v>
      </c>
      <c r="I54" s="43" t="s">
        <v>161</v>
      </c>
      <c r="J54" s="42">
        <v>0.25</v>
      </c>
      <c r="K54" s="1"/>
    </row>
    <row r="55" spans="1:11" s="14" customFormat="1" ht="30.75" customHeight="1" x14ac:dyDescent="0.25">
      <c r="A55" s="32" t="s">
        <v>80</v>
      </c>
      <c r="B55" s="33" t="s">
        <v>272</v>
      </c>
      <c r="C55" s="32" t="s">
        <v>4</v>
      </c>
      <c r="D55" s="34">
        <f>SUM(D56:D61)</f>
        <v>1327363.8700000001</v>
      </c>
      <c r="E55" s="34">
        <f>SUM(E56:E61)</f>
        <v>775268.78</v>
      </c>
      <c r="F55" s="35">
        <f>E55/D55</f>
        <v>0.58406650770146396</v>
      </c>
      <c r="G55" s="82">
        <v>69006</v>
      </c>
      <c r="H55" s="82">
        <v>3697.1</v>
      </c>
      <c r="I55" s="38">
        <f t="shared" si="0"/>
        <v>5.3576500594151234E-2</v>
      </c>
      <c r="J55" s="38" t="s">
        <v>182</v>
      </c>
      <c r="K55" s="25"/>
    </row>
    <row r="56" spans="1:11" s="2" customFormat="1" ht="29.25" customHeight="1" x14ac:dyDescent="0.25">
      <c r="A56" s="39" t="s">
        <v>81</v>
      </c>
      <c r="B56" s="40" t="s">
        <v>230</v>
      </c>
      <c r="C56" s="39" t="s">
        <v>229</v>
      </c>
      <c r="D56" s="36">
        <v>45266.57</v>
      </c>
      <c r="E56" s="36">
        <v>17493.72</v>
      </c>
      <c r="F56" s="37">
        <f t="shared" ref="F56:F59" si="6">E56/D56</f>
        <v>0.38646002999564583</v>
      </c>
      <c r="G56" s="43" t="s">
        <v>161</v>
      </c>
      <c r="H56" s="43" t="s">
        <v>161</v>
      </c>
      <c r="I56" s="43" t="s">
        <v>161</v>
      </c>
      <c r="J56" s="42">
        <v>9.0999999999999998E-2</v>
      </c>
      <c r="K56" s="25"/>
    </row>
    <row r="57" spans="1:11" s="2" customFormat="1" x14ac:dyDescent="0.25">
      <c r="A57" s="39" t="s">
        <v>82</v>
      </c>
      <c r="B57" s="40" t="s">
        <v>83</v>
      </c>
      <c r="C57" s="39" t="s">
        <v>4</v>
      </c>
      <c r="D57" s="36">
        <v>1248680.7</v>
      </c>
      <c r="E57" s="36">
        <v>749578.63</v>
      </c>
      <c r="F57" s="37">
        <f t="shared" si="6"/>
        <v>0.60029648091781995</v>
      </c>
      <c r="G57" s="90">
        <v>15668.8</v>
      </c>
      <c r="H57" s="90">
        <v>2820.5</v>
      </c>
      <c r="I57" s="43">
        <f t="shared" si="0"/>
        <v>0.1800074032472174</v>
      </c>
      <c r="J57" s="42">
        <v>0.49099999999999999</v>
      </c>
      <c r="K57" s="25"/>
    </row>
    <row r="58" spans="1:11" s="2" customFormat="1" x14ac:dyDescent="0.25">
      <c r="A58" s="39" t="s">
        <v>84</v>
      </c>
      <c r="B58" s="50" t="s">
        <v>172</v>
      </c>
      <c r="C58" s="39" t="s">
        <v>175</v>
      </c>
      <c r="D58" s="36">
        <v>2409.3000000000002</v>
      </c>
      <c r="E58" s="36">
        <v>189.13</v>
      </c>
      <c r="F58" s="37">
        <f t="shared" si="6"/>
        <v>7.8499979247084212E-2</v>
      </c>
      <c r="G58" s="43" t="s">
        <v>161</v>
      </c>
      <c r="H58" s="43" t="s">
        <v>161</v>
      </c>
      <c r="I58" s="43" t="s">
        <v>161</v>
      </c>
      <c r="J58" s="42">
        <v>0.153</v>
      </c>
      <c r="K58" s="1"/>
    </row>
    <row r="59" spans="1:11" s="2" customFormat="1" ht="45.75" customHeight="1" x14ac:dyDescent="0.25">
      <c r="A59" s="39" t="s">
        <v>173</v>
      </c>
      <c r="B59" s="40" t="s">
        <v>192</v>
      </c>
      <c r="C59" s="39" t="s">
        <v>4</v>
      </c>
      <c r="D59" s="36">
        <v>31007.3</v>
      </c>
      <c r="E59" s="36">
        <v>8007.3</v>
      </c>
      <c r="F59" s="37">
        <f t="shared" si="6"/>
        <v>0.2582391888361773</v>
      </c>
      <c r="G59" s="43" t="s">
        <v>161</v>
      </c>
      <c r="H59" s="43" t="s">
        <v>161</v>
      </c>
      <c r="I59" s="43" t="s">
        <v>161</v>
      </c>
      <c r="J59" s="43" t="s">
        <v>217</v>
      </c>
      <c r="K59" s="1"/>
    </row>
    <row r="60" spans="1:11" s="2" customFormat="1" ht="43.5" customHeight="1" x14ac:dyDescent="0.25">
      <c r="A60" s="45" t="s">
        <v>174</v>
      </c>
      <c r="B60" s="40" t="s">
        <v>245</v>
      </c>
      <c r="C60" s="39" t="s">
        <v>175</v>
      </c>
      <c r="D60" s="37" t="s">
        <v>161</v>
      </c>
      <c r="E60" s="37" t="s">
        <v>161</v>
      </c>
      <c r="F60" s="37" t="s">
        <v>161</v>
      </c>
      <c r="G60" s="43" t="s">
        <v>161</v>
      </c>
      <c r="H60" s="43" t="s">
        <v>161</v>
      </c>
      <c r="I60" s="43" t="s">
        <v>161</v>
      </c>
      <c r="J60" s="43" t="s">
        <v>217</v>
      </c>
      <c r="K60" s="1"/>
    </row>
    <row r="61" spans="1:11" s="2" customFormat="1" ht="120" customHeight="1" x14ac:dyDescent="0.25">
      <c r="A61" s="45" t="s">
        <v>232</v>
      </c>
      <c r="B61" s="40" t="s">
        <v>231</v>
      </c>
      <c r="C61" s="39" t="s">
        <v>4</v>
      </c>
      <c r="D61" s="37" t="s">
        <v>161</v>
      </c>
      <c r="E61" s="37" t="s">
        <v>161</v>
      </c>
      <c r="F61" s="37" t="s">
        <v>161</v>
      </c>
      <c r="G61" s="49" t="s">
        <v>256</v>
      </c>
      <c r="H61" s="49" t="s">
        <v>255</v>
      </c>
      <c r="I61" s="43">
        <v>1.6E-2</v>
      </c>
      <c r="J61" s="43" t="s">
        <v>217</v>
      </c>
      <c r="K61" s="1"/>
    </row>
    <row r="62" spans="1:11" s="14" customFormat="1" ht="31.5" customHeight="1" x14ac:dyDescent="0.25">
      <c r="A62" s="32" t="s">
        <v>85</v>
      </c>
      <c r="B62" s="33" t="s">
        <v>259</v>
      </c>
      <c r="C62" s="32" t="s">
        <v>152</v>
      </c>
      <c r="D62" s="34">
        <f>SUM(D63:D64)</f>
        <v>454966.01</v>
      </c>
      <c r="E62" s="34">
        <f>SUM(E63:E64)</f>
        <v>132699.22</v>
      </c>
      <c r="F62" s="35">
        <f t="shared" si="5"/>
        <v>0.2916684259556005</v>
      </c>
      <c r="G62" s="82">
        <f>SUM(G63:G64)</f>
        <v>161517.79999999999</v>
      </c>
      <c r="H62" s="82">
        <f>SUM(H63:H64)</f>
        <v>20647.764999999999</v>
      </c>
      <c r="I62" s="38">
        <f>H62/G62</f>
        <v>0.12783584843280432</v>
      </c>
      <c r="J62" s="35" t="s">
        <v>182</v>
      </c>
      <c r="K62" s="25"/>
    </row>
    <row r="63" spans="1:11" s="2" customFormat="1" ht="44.25" customHeight="1" x14ac:dyDescent="0.25">
      <c r="A63" s="39" t="s">
        <v>86</v>
      </c>
      <c r="B63" s="40" t="s">
        <v>88</v>
      </c>
      <c r="C63" s="45" t="s">
        <v>233</v>
      </c>
      <c r="D63" s="36">
        <v>176588.81</v>
      </c>
      <c r="E63" s="36">
        <v>22528.560000000001</v>
      </c>
      <c r="F63" s="37">
        <f t="shared" si="5"/>
        <v>0.12757637361053625</v>
      </c>
      <c r="G63" s="49">
        <v>145880</v>
      </c>
      <c r="H63" s="49">
        <v>16512.415000000001</v>
      </c>
      <c r="I63" s="43">
        <f t="shared" ref="I63:I64" si="7">H63/G63</f>
        <v>0.11319176720592268</v>
      </c>
      <c r="J63" s="42">
        <v>0.78200000000000003</v>
      </c>
      <c r="K63" s="25"/>
    </row>
    <row r="64" spans="1:11" s="2" customFormat="1" ht="28.5" customHeight="1" x14ac:dyDescent="0.25">
      <c r="A64" s="39" t="s">
        <v>87</v>
      </c>
      <c r="B64" s="40" t="s">
        <v>89</v>
      </c>
      <c r="C64" s="45" t="s">
        <v>233</v>
      </c>
      <c r="D64" s="36">
        <v>278377.2</v>
      </c>
      <c r="E64" s="36">
        <v>110170.66</v>
      </c>
      <c r="F64" s="37">
        <f t="shared" si="5"/>
        <v>0.39576035681083077</v>
      </c>
      <c r="G64" s="49">
        <v>15637.8</v>
      </c>
      <c r="H64" s="49">
        <v>4135.3500000000004</v>
      </c>
      <c r="I64" s="43">
        <f t="shared" si="7"/>
        <v>0.26444576602846953</v>
      </c>
      <c r="J64" s="42">
        <v>0.81200000000000006</v>
      </c>
      <c r="K64" s="25"/>
    </row>
    <row r="65" spans="1:13" s="14" customFormat="1" ht="42" customHeight="1" x14ac:dyDescent="0.25">
      <c r="A65" s="32" t="s">
        <v>90</v>
      </c>
      <c r="B65" s="33" t="s">
        <v>271</v>
      </c>
      <c r="C65" s="32" t="s">
        <v>212</v>
      </c>
      <c r="D65" s="34">
        <f>SUM(D66:D68)</f>
        <v>693175.48</v>
      </c>
      <c r="E65" s="34">
        <f>SUM(E66:E68)</f>
        <v>541739.30000000005</v>
      </c>
      <c r="F65" s="44">
        <f>E65/D65</f>
        <v>0.78153269356844546</v>
      </c>
      <c r="G65" s="82">
        <f t="shared" ref="G65:H65" si="8">SUM(G66:G68)</f>
        <v>39024.6</v>
      </c>
      <c r="H65" s="82">
        <f t="shared" si="8"/>
        <v>21241.5</v>
      </c>
      <c r="I65" s="38">
        <f>H65/G65</f>
        <v>0.54431051183099888</v>
      </c>
      <c r="J65" s="38" t="s">
        <v>182</v>
      </c>
      <c r="K65" s="13"/>
      <c r="M65" s="14" t="s">
        <v>195</v>
      </c>
    </row>
    <row r="66" spans="1:13" s="2" customFormat="1" ht="30.75" customHeight="1" x14ac:dyDescent="0.25">
      <c r="A66" s="39" t="s">
        <v>91</v>
      </c>
      <c r="B66" s="40" t="s">
        <v>93</v>
      </c>
      <c r="C66" s="39" t="s">
        <v>212</v>
      </c>
      <c r="D66" s="36">
        <v>46668.86</v>
      </c>
      <c r="E66" s="36">
        <v>6983.08</v>
      </c>
      <c r="F66" s="48">
        <f t="shared" ref="F66:F68" si="9">E66/D66</f>
        <v>0.14963039594281927</v>
      </c>
      <c r="G66" s="49" t="s">
        <v>161</v>
      </c>
      <c r="H66" s="49" t="s">
        <v>161</v>
      </c>
      <c r="I66" s="43" t="s">
        <v>161</v>
      </c>
      <c r="J66" s="42">
        <v>0.48699999999999999</v>
      </c>
      <c r="K66" s="1"/>
    </row>
    <row r="67" spans="1:13" s="2" customFormat="1" ht="33.75" customHeight="1" x14ac:dyDescent="0.25">
      <c r="A67" s="39" t="s">
        <v>92</v>
      </c>
      <c r="B67" s="40" t="s">
        <v>95</v>
      </c>
      <c r="C67" s="39" t="s">
        <v>212</v>
      </c>
      <c r="D67" s="36">
        <v>603314.69999999995</v>
      </c>
      <c r="E67" s="36">
        <v>519052.71</v>
      </c>
      <c r="F67" s="48">
        <f t="shared" si="9"/>
        <v>0.86033492968097758</v>
      </c>
      <c r="G67" s="49">
        <v>39024.6</v>
      </c>
      <c r="H67" s="49">
        <v>21241.5</v>
      </c>
      <c r="I67" s="43">
        <f t="shared" ref="I67:I73" si="10">H67/G67</f>
        <v>0.54431051183099888</v>
      </c>
      <c r="J67" s="42">
        <v>0.42799999999999999</v>
      </c>
      <c r="K67" s="1"/>
    </row>
    <row r="68" spans="1:13" s="2" customFormat="1" x14ac:dyDescent="0.25">
      <c r="A68" s="39" t="s">
        <v>94</v>
      </c>
      <c r="B68" s="40" t="s">
        <v>96</v>
      </c>
      <c r="C68" s="39" t="s">
        <v>10</v>
      </c>
      <c r="D68" s="36">
        <v>43191.92</v>
      </c>
      <c r="E68" s="36">
        <v>15703.51</v>
      </c>
      <c r="F68" s="48">
        <f t="shared" si="9"/>
        <v>0.36357517794994992</v>
      </c>
      <c r="G68" s="43" t="s">
        <v>161</v>
      </c>
      <c r="H68" s="43" t="s">
        <v>161</v>
      </c>
      <c r="I68" s="43" t="s">
        <v>161</v>
      </c>
      <c r="J68" s="42">
        <v>0.58799999999999997</v>
      </c>
      <c r="K68" s="1"/>
    </row>
    <row r="69" spans="1:13" s="14" customFormat="1" ht="45" customHeight="1" x14ac:dyDescent="0.25">
      <c r="A69" s="32" t="s">
        <v>97</v>
      </c>
      <c r="B69" s="33" t="s">
        <v>270</v>
      </c>
      <c r="C69" s="32" t="s">
        <v>212</v>
      </c>
      <c r="D69" s="34">
        <f>SUM(D70:D70)</f>
        <v>94635.39</v>
      </c>
      <c r="E69" s="34">
        <f>SUM(E70:E70)</f>
        <v>18159.14</v>
      </c>
      <c r="F69" s="35">
        <f t="shared" si="5"/>
        <v>0.19188529787852091</v>
      </c>
      <c r="G69" s="43" t="s">
        <v>161</v>
      </c>
      <c r="H69" s="43" t="s">
        <v>161</v>
      </c>
      <c r="I69" s="43" t="s">
        <v>161</v>
      </c>
      <c r="J69" s="38" t="s">
        <v>182</v>
      </c>
      <c r="K69" s="13"/>
    </row>
    <row r="70" spans="1:13" s="2" customFormat="1" ht="45" x14ac:dyDescent="0.25">
      <c r="A70" s="39" t="s">
        <v>98</v>
      </c>
      <c r="B70" s="40" t="s">
        <v>234</v>
      </c>
      <c r="C70" s="39" t="s">
        <v>212</v>
      </c>
      <c r="D70" s="36">
        <v>94635.39</v>
      </c>
      <c r="E70" s="36">
        <v>18159.14</v>
      </c>
      <c r="F70" s="37">
        <f t="shared" si="5"/>
        <v>0.19188529787852091</v>
      </c>
      <c r="G70" s="43" t="s">
        <v>161</v>
      </c>
      <c r="H70" s="43" t="s">
        <v>161</v>
      </c>
      <c r="I70" s="43" t="s">
        <v>161</v>
      </c>
      <c r="J70" s="42">
        <v>0.23300000000000001</v>
      </c>
      <c r="K70" s="1"/>
    </row>
    <row r="71" spans="1:13" s="14" customFormat="1" ht="28.5" customHeight="1" x14ac:dyDescent="0.25">
      <c r="A71" s="32" t="s">
        <v>99</v>
      </c>
      <c r="B71" s="33" t="s">
        <v>269</v>
      </c>
      <c r="C71" s="39" t="s">
        <v>210</v>
      </c>
      <c r="D71" s="34">
        <f>SUM(D72:D72)</f>
        <v>12609</v>
      </c>
      <c r="E71" s="34">
        <f>SUM(E72:E72)</f>
        <v>0</v>
      </c>
      <c r="F71" s="37">
        <f t="shared" si="5"/>
        <v>0</v>
      </c>
      <c r="G71" s="43" t="s">
        <v>161</v>
      </c>
      <c r="H71" s="43" t="s">
        <v>161</v>
      </c>
      <c r="I71" s="43" t="s">
        <v>161</v>
      </c>
      <c r="J71" s="38" t="s">
        <v>182</v>
      </c>
      <c r="K71" s="13"/>
    </row>
    <row r="72" spans="1:13" s="2" customFormat="1" ht="30" customHeight="1" x14ac:dyDescent="0.25">
      <c r="A72" s="39" t="s">
        <v>100</v>
      </c>
      <c r="B72" s="40" t="s">
        <v>101</v>
      </c>
      <c r="C72" s="39" t="s">
        <v>210</v>
      </c>
      <c r="D72" s="36">
        <v>12609</v>
      </c>
      <c r="E72" s="36">
        <v>0</v>
      </c>
      <c r="F72" s="37">
        <f t="shared" si="5"/>
        <v>0</v>
      </c>
      <c r="G72" s="43" t="s">
        <v>161</v>
      </c>
      <c r="H72" s="43" t="s">
        <v>161</v>
      </c>
      <c r="I72" s="43" t="s">
        <v>161</v>
      </c>
      <c r="J72" s="42">
        <v>0.27600000000000002</v>
      </c>
      <c r="K72" s="1"/>
    </row>
    <row r="73" spans="1:13" s="14" customFormat="1" ht="27.75" customHeight="1" x14ac:dyDescent="0.25">
      <c r="A73" s="32" t="s">
        <v>102</v>
      </c>
      <c r="B73" s="33" t="s">
        <v>268</v>
      </c>
      <c r="C73" s="32" t="s">
        <v>13</v>
      </c>
      <c r="D73" s="34">
        <f>SUM(D74:D75)</f>
        <v>230523.61</v>
      </c>
      <c r="E73" s="34">
        <f>SUM(E74:E75)</f>
        <v>98996.23000000001</v>
      </c>
      <c r="F73" s="35">
        <f t="shared" ref="F73:F75" si="11">E73/D73</f>
        <v>0.42944074144943339</v>
      </c>
      <c r="G73" s="82">
        <f t="shared" ref="G73" si="12">SUM(G74:G75)</f>
        <v>462.5</v>
      </c>
      <c r="H73" s="82">
        <v>0</v>
      </c>
      <c r="I73" s="38">
        <f t="shared" si="10"/>
        <v>0</v>
      </c>
      <c r="J73" s="38" t="s">
        <v>182</v>
      </c>
      <c r="K73" s="13"/>
    </row>
    <row r="74" spans="1:13" s="2" customFormat="1" ht="30" x14ac:dyDescent="0.25">
      <c r="A74" s="39" t="s">
        <v>103</v>
      </c>
      <c r="B74" s="40" t="s">
        <v>105</v>
      </c>
      <c r="C74" s="39" t="s">
        <v>13</v>
      </c>
      <c r="D74" s="41">
        <v>32975</v>
      </c>
      <c r="E74" s="41">
        <v>23095.99</v>
      </c>
      <c r="F74" s="37">
        <f t="shared" si="11"/>
        <v>0.70040909780136473</v>
      </c>
      <c r="G74" s="49">
        <v>462.5</v>
      </c>
      <c r="H74" s="106">
        <v>0</v>
      </c>
      <c r="I74" s="43">
        <v>0</v>
      </c>
      <c r="J74" s="42">
        <v>0.36399999999999999</v>
      </c>
      <c r="K74" s="1"/>
    </row>
    <row r="75" spans="1:13" s="2" customFormat="1" ht="15.75" customHeight="1" x14ac:dyDescent="0.25">
      <c r="A75" s="39" t="s">
        <v>104</v>
      </c>
      <c r="B75" s="40" t="s">
        <v>106</v>
      </c>
      <c r="C75" s="39" t="s">
        <v>13</v>
      </c>
      <c r="D75" s="36">
        <v>197548.61</v>
      </c>
      <c r="E75" s="36">
        <v>75900.240000000005</v>
      </c>
      <c r="F75" s="37">
        <f t="shared" si="11"/>
        <v>0.38421044825372352</v>
      </c>
      <c r="G75" s="49" t="s">
        <v>252</v>
      </c>
      <c r="H75" s="43" t="s">
        <v>161</v>
      </c>
      <c r="I75" s="43" t="s">
        <v>161</v>
      </c>
      <c r="J75" s="42">
        <v>1</v>
      </c>
      <c r="K75" s="1"/>
    </row>
    <row r="76" spans="1:13" s="14" customFormat="1" ht="28.5" customHeight="1" x14ac:dyDescent="0.25">
      <c r="A76" s="32" t="s">
        <v>107</v>
      </c>
      <c r="B76" s="33" t="s">
        <v>267</v>
      </c>
      <c r="C76" s="32" t="s">
        <v>12</v>
      </c>
      <c r="D76" s="34">
        <f>SUM(D77:D78)</f>
        <v>73263.64</v>
      </c>
      <c r="E76" s="34">
        <f>SUM(E77:E78)</f>
        <v>23427.370000000003</v>
      </c>
      <c r="F76" s="35">
        <f t="shared" ref="F76:F110" si="13">E76/D76</f>
        <v>0.31976803227358075</v>
      </c>
      <c r="G76" s="82">
        <f>SUM(G77:G78)</f>
        <v>8895.92</v>
      </c>
      <c r="H76" s="82">
        <f>SUM(H77:H78)</f>
        <v>3037.5</v>
      </c>
      <c r="I76" s="38">
        <f>H76/G76</f>
        <v>0.34144866410669161</v>
      </c>
      <c r="J76" s="38" t="s">
        <v>182</v>
      </c>
      <c r="K76" s="13"/>
    </row>
    <row r="77" spans="1:13" s="2" customFormat="1" ht="30.75" customHeight="1" x14ac:dyDescent="0.25">
      <c r="A77" s="39" t="s">
        <v>108</v>
      </c>
      <c r="B77" s="40" t="s">
        <v>110</v>
      </c>
      <c r="C77" s="45" t="s">
        <v>12</v>
      </c>
      <c r="D77" s="36">
        <v>45950</v>
      </c>
      <c r="E77" s="36">
        <v>9950</v>
      </c>
      <c r="F77" s="37">
        <f t="shared" si="13"/>
        <v>0.21653971708378672</v>
      </c>
      <c r="G77" s="49" t="s">
        <v>161</v>
      </c>
      <c r="H77" s="49" t="s">
        <v>161</v>
      </c>
      <c r="I77" s="43" t="s">
        <v>161</v>
      </c>
      <c r="J77" s="42">
        <v>0.22500000000000001</v>
      </c>
      <c r="K77" s="1"/>
    </row>
    <row r="78" spans="1:13" s="2" customFormat="1" ht="44.25" customHeight="1" x14ac:dyDescent="0.25">
      <c r="A78" s="39" t="s">
        <v>109</v>
      </c>
      <c r="B78" s="40" t="s">
        <v>111</v>
      </c>
      <c r="C78" s="45" t="s">
        <v>12</v>
      </c>
      <c r="D78" s="36">
        <v>27313.64</v>
      </c>
      <c r="E78" s="36">
        <v>13477.37</v>
      </c>
      <c r="F78" s="37">
        <f t="shared" si="13"/>
        <v>0.49343002250890033</v>
      </c>
      <c r="G78" s="49">
        <v>8895.92</v>
      </c>
      <c r="H78" s="49">
        <v>3037.5</v>
      </c>
      <c r="I78" s="43">
        <f t="shared" ref="I78" si="14">H78/G78</f>
        <v>0.34144866410669161</v>
      </c>
      <c r="J78" s="42">
        <v>0.371</v>
      </c>
      <c r="K78" s="1"/>
    </row>
    <row r="79" spans="1:13" s="14" customFormat="1" ht="29.25" customHeight="1" x14ac:dyDescent="0.25">
      <c r="A79" s="32" t="s">
        <v>112</v>
      </c>
      <c r="B79" s="33" t="s">
        <v>266</v>
      </c>
      <c r="C79" s="32" t="s">
        <v>153</v>
      </c>
      <c r="D79" s="34">
        <f>SUM(D80:D88)</f>
        <v>797008.00999999989</v>
      </c>
      <c r="E79" s="34">
        <f>SUM(E80:E88)</f>
        <v>318015.28999999998</v>
      </c>
      <c r="F79" s="35">
        <f t="shared" si="13"/>
        <v>0.39901141018645475</v>
      </c>
      <c r="G79" s="82">
        <f>SUM(G80:G88)</f>
        <v>986804.60000000009</v>
      </c>
      <c r="H79" s="82">
        <f>SUM(H80:H88)</f>
        <v>290167.98499999999</v>
      </c>
      <c r="I79" s="38">
        <f>H79/G79</f>
        <v>0.29404806686146373</v>
      </c>
      <c r="J79" s="38" t="s">
        <v>182</v>
      </c>
      <c r="K79" s="25"/>
    </row>
    <row r="80" spans="1:13" s="2" customFormat="1" ht="30.75" customHeight="1" x14ac:dyDescent="0.25">
      <c r="A80" s="39" t="s">
        <v>113</v>
      </c>
      <c r="B80" s="40" t="s">
        <v>114</v>
      </c>
      <c r="C80" s="45" t="s">
        <v>153</v>
      </c>
      <c r="D80" s="36">
        <v>632151.4</v>
      </c>
      <c r="E80" s="36">
        <v>250158.37</v>
      </c>
      <c r="F80" s="37">
        <f t="shared" si="13"/>
        <v>0.39572540691992453</v>
      </c>
      <c r="G80" s="49">
        <v>895382.05</v>
      </c>
      <c r="H80" s="49">
        <v>275556.38500000001</v>
      </c>
      <c r="I80" s="43">
        <f t="shared" ref="I80:I88" si="15">H80/G80</f>
        <v>0.30775285812352393</v>
      </c>
      <c r="J80" s="42">
        <v>0.41199999999999998</v>
      </c>
      <c r="K80" s="25"/>
    </row>
    <row r="81" spans="1:11" s="7" customFormat="1" ht="29.25" customHeight="1" x14ac:dyDescent="0.25">
      <c r="A81" s="39" t="s">
        <v>115</v>
      </c>
      <c r="B81" s="40" t="s">
        <v>116</v>
      </c>
      <c r="C81" s="45" t="s">
        <v>153</v>
      </c>
      <c r="D81" s="36">
        <v>8805.85</v>
      </c>
      <c r="E81" s="36">
        <v>2281.2800000000002</v>
      </c>
      <c r="F81" s="37">
        <f t="shared" si="13"/>
        <v>0.25906414485824764</v>
      </c>
      <c r="G81" s="49">
        <v>15973.95</v>
      </c>
      <c r="H81" s="49">
        <v>0</v>
      </c>
      <c r="I81" s="43">
        <f t="shared" si="15"/>
        <v>0</v>
      </c>
      <c r="J81" s="43" t="s">
        <v>217</v>
      </c>
      <c r="K81" s="25"/>
    </row>
    <row r="82" spans="1:11" s="9" customFormat="1" ht="44.25" customHeight="1" x14ac:dyDescent="0.25">
      <c r="A82" s="39" t="s">
        <v>117</v>
      </c>
      <c r="B82" s="40" t="s">
        <v>118</v>
      </c>
      <c r="C82" s="45" t="s">
        <v>153</v>
      </c>
      <c r="D82" s="36">
        <v>13266.5</v>
      </c>
      <c r="E82" s="36">
        <v>5686.96</v>
      </c>
      <c r="F82" s="37">
        <f t="shared" si="13"/>
        <v>0.42867071194361739</v>
      </c>
      <c r="G82" s="49">
        <v>18556.8</v>
      </c>
      <c r="H82" s="49">
        <v>0</v>
      </c>
      <c r="I82" s="43">
        <f t="shared" si="15"/>
        <v>0</v>
      </c>
      <c r="J82" s="43" t="s">
        <v>217</v>
      </c>
      <c r="K82" s="25"/>
    </row>
    <row r="83" spans="1:11" s="11" customFormat="1" ht="30" customHeight="1" x14ac:dyDescent="0.25">
      <c r="A83" s="39" t="s">
        <v>119</v>
      </c>
      <c r="B83" s="40" t="s">
        <v>120</v>
      </c>
      <c r="C83" s="45" t="s">
        <v>153</v>
      </c>
      <c r="D83" s="36">
        <v>7300</v>
      </c>
      <c r="E83" s="36">
        <v>5375.19</v>
      </c>
      <c r="F83" s="37">
        <f t="shared" si="13"/>
        <v>0.73632739726027396</v>
      </c>
      <c r="G83" s="49" t="s">
        <v>161</v>
      </c>
      <c r="H83" s="49" t="s">
        <v>161</v>
      </c>
      <c r="I83" s="43" t="s">
        <v>161</v>
      </c>
      <c r="J83" s="43">
        <v>0.72499999999999998</v>
      </c>
      <c r="K83" s="29"/>
    </row>
    <row r="84" spans="1:11" s="11" customFormat="1" ht="74.25" customHeight="1" x14ac:dyDescent="0.25">
      <c r="A84" s="39" t="s">
        <v>121</v>
      </c>
      <c r="B84" s="40" t="s">
        <v>235</v>
      </c>
      <c r="C84" s="39" t="s">
        <v>11</v>
      </c>
      <c r="D84" s="36">
        <v>2383.71</v>
      </c>
      <c r="E84" s="36">
        <v>363.71</v>
      </c>
      <c r="F84" s="37">
        <f t="shared" si="13"/>
        <v>0.15258148012971376</v>
      </c>
      <c r="G84" s="49" t="s">
        <v>161</v>
      </c>
      <c r="H84" s="49" t="s">
        <v>161</v>
      </c>
      <c r="I84" s="43" t="s">
        <v>161</v>
      </c>
      <c r="J84" s="43" t="s">
        <v>217</v>
      </c>
      <c r="K84" s="25"/>
    </row>
    <row r="85" spans="1:11" s="11" customFormat="1" x14ac:dyDescent="0.25">
      <c r="A85" s="39" t="s">
        <v>122</v>
      </c>
      <c r="B85" s="40" t="s">
        <v>154</v>
      </c>
      <c r="C85" s="45" t="s">
        <v>153</v>
      </c>
      <c r="D85" s="36">
        <v>17210.650000000001</v>
      </c>
      <c r="E85" s="36">
        <v>7629.16</v>
      </c>
      <c r="F85" s="37">
        <f t="shared" si="13"/>
        <v>0.44328134033287525</v>
      </c>
      <c r="G85" s="49" t="s">
        <v>161</v>
      </c>
      <c r="H85" s="49" t="s">
        <v>161</v>
      </c>
      <c r="I85" s="43" t="s">
        <v>161</v>
      </c>
      <c r="J85" s="43">
        <v>0.74299999999999999</v>
      </c>
      <c r="K85" s="25"/>
    </row>
    <row r="86" spans="1:11" s="11" customFormat="1" x14ac:dyDescent="0.25">
      <c r="A86" s="39" t="s">
        <v>123</v>
      </c>
      <c r="B86" s="40" t="s">
        <v>124</v>
      </c>
      <c r="C86" s="39" t="s">
        <v>11</v>
      </c>
      <c r="D86" s="36">
        <v>81510.81</v>
      </c>
      <c r="E86" s="36">
        <v>40552.5</v>
      </c>
      <c r="F86" s="37">
        <f t="shared" si="13"/>
        <v>0.49751069827425343</v>
      </c>
      <c r="G86" s="49" t="s">
        <v>161</v>
      </c>
      <c r="H86" s="49" t="s">
        <v>161</v>
      </c>
      <c r="I86" s="43" t="s">
        <v>161</v>
      </c>
      <c r="J86" s="43">
        <v>0.499</v>
      </c>
      <c r="K86" s="25"/>
    </row>
    <row r="87" spans="1:11" s="11" customFormat="1" ht="30" x14ac:dyDescent="0.25">
      <c r="A87" s="39" t="s">
        <v>125</v>
      </c>
      <c r="B87" s="40" t="s">
        <v>126</v>
      </c>
      <c r="C87" s="45" t="s">
        <v>153</v>
      </c>
      <c r="D87" s="36">
        <v>33562.19</v>
      </c>
      <c r="E87" s="36">
        <v>5968.12</v>
      </c>
      <c r="F87" s="37">
        <f t="shared" si="13"/>
        <v>0.177822722533899</v>
      </c>
      <c r="G87" s="49">
        <v>54891.8</v>
      </c>
      <c r="H87" s="49">
        <v>14611.6</v>
      </c>
      <c r="I87" s="43">
        <f t="shared" si="15"/>
        <v>0.26618912114377741</v>
      </c>
      <c r="J87" s="43">
        <v>0.14000000000000001</v>
      </c>
      <c r="K87" s="25"/>
    </row>
    <row r="88" spans="1:11" s="11" customFormat="1" ht="45" x14ac:dyDescent="0.25">
      <c r="A88" s="39" t="s">
        <v>202</v>
      </c>
      <c r="B88" s="40" t="s">
        <v>201</v>
      </c>
      <c r="C88" s="45" t="s">
        <v>153</v>
      </c>
      <c r="D88" s="36">
        <v>816.9</v>
      </c>
      <c r="E88" s="36"/>
      <c r="F88" s="37">
        <f t="shared" si="13"/>
        <v>0</v>
      </c>
      <c r="G88" s="49">
        <v>2000</v>
      </c>
      <c r="H88" s="49">
        <v>0</v>
      </c>
      <c r="I88" s="43">
        <f t="shared" si="15"/>
        <v>0</v>
      </c>
      <c r="J88" s="43" t="s">
        <v>217</v>
      </c>
      <c r="K88" s="25"/>
    </row>
    <row r="89" spans="1:11" s="14" customFormat="1" ht="30" customHeight="1" x14ac:dyDescent="0.25">
      <c r="A89" s="32" t="s">
        <v>127</v>
      </c>
      <c r="B89" s="33" t="s">
        <v>265</v>
      </c>
      <c r="C89" s="32" t="s">
        <v>155</v>
      </c>
      <c r="D89" s="34">
        <f>SUM(D90:D90)</f>
        <v>34444.57</v>
      </c>
      <c r="E89" s="34">
        <f>SUM(E90:E90)</f>
        <v>15884.76</v>
      </c>
      <c r="F89" s="35">
        <f t="shared" si="13"/>
        <v>0.46116877057835243</v>
      </c>
      <c r="G89" s="82">
        <f>SUM(G90:G90)</f>
        <v>150994.9</v>
      </c>
      <c r="H89" s="82">
        <f>SUM(H90:H90)</f>
        <v>65303.48</v>
      </c>
      <c r="I89" s="38">
        <f>H89/G89</f>
        <v>0.43248798469352279</v>
      </c>
      <c r="J89" s="38" t="s">
        <v>182</v>
      </c>
      <c r="K89" s="25"/>
    </row>
    <row r="90" spans="1:11" s="2" customFormat="1" ht="18.75" customHeight="1" x14ac:dyDescent="0.25">
      <c r="A90" s="39" t="s">
        <v>128</v>
      </c>
      <c r="B90" s="40" t="s">
        <v>129</v>
      </c>
      <c r="C90" s="39" t="s">
        <v>155</v>
      </c>
      <c r="D90" s="36">
        <v>34444.57</v>
      </c>
      <c r="E90" s="36">
        <v>15884.76</v>
      </c>
      <c r="F90" s="37">
        <f t="shared" si="13"/>
        <v>0.46116877057835243</v>
      </c>
      <c r="G90" s="49">
        <v>150994.9</v>
      </c>
      <c r="H90" s="49">
        <v>65303.48</v>
      </c>
      <c r="I90" s="43">
        <f t="shared" ref="I90:I109" si="16">H90/G90</f>
        <v>0.43248798469352279</v>
      </c>
      <c r="J90" s="43">
        <v>0.72899999999999998</v>
      </c>
      <c r="K90" s="1"/>
    </row>
    <row r="91" spans="1:11" s="14" customFormat="1" ht="59.25" customHeight="1" x14ac:dyDescent="0.25">
      <c r="A91" s="32" t="s">
        <v>130</v>
      </c>
      <c r="B91" s="33" t="s">
        <v>264</v>
      </c>
      <c r="C91" s="32" t="s">
        <v>14</v>
      </c>
      <c r="D91" s="34">
        <f>SUM(D92:D98)</f>
        <v>6418872.7299999995</v>
      </c>
      <c r="E91" s="34">
        <f>SUM(E92:E98)</f>
        <v>3464353.78</v>
      </c>
      <c r="F91" s="35">
        <f t="shared" si="13"/>
        <v>0.5397137356857985</v>
      </c>
      <c r="G91" s="49" t="s">
        <v>161</v>
      </c>
      <c r="H91" s="49" t="s">
        <v>161</v>
      </c>
      <c r="I91" s="43" t="s">
        <v>161</v>
      </c>
      <c r="J91" s="38" t="s">
        <v>182</v>
      </c>
      <c r="K91" s="13"/>
    </row>
    <row r="92" spans="1:11" s="2" customFormat="1" ht="17.25" customHeight="1" x14ac:dyDescent="0.25">
      <c r="A92" s="39" t="s">
        <v>131</v>
      </c>
      <c r="B92" s="40" t="s">
        <v>132</v>
      </c>
      <c r="C92" s="39" t="s">
        <v>14</v>
      </c>
      <c r="D92" s="36">
        <v>104228.46</v>
      </c>
      <c r="E92" s="36">
        <v>37995.97</v>
      </c>
      <c r="F92" s="37">
        <f t="shared" si="13"/>
        <v>0.3645450580388504</v>
      </c>
      <c r="G92" s="49" t="s">
        <v>161</v>
      </c>
      <c r="H92" s="49" t="s">
        <v>161</v>
      </c>
      <c r="I92" s="43" t="s">
        <v>161</v>
      </c>
      <c r="J92" s="43">
        <v>1</v>
      </c>
      <c r="K92" s="1"/>
    </row>
    <row r="93" spans="1:11" s="2" customFormat="1" ht="31.5" customHeight="1" x14ac:dyDescent="0.25">
      <c r="A93" s="39" t="s">
        <v>133</v>
      </c>
      <c r="B93" s="40" t="s">
        <v>134</v>
      </c>
      <c r="C93" s="39" t="s">
        <v>151</v>
      </c>
      <c r="D93" s="36">
        <v>28554.16</v>
      </c>
      <c r="E93" s="36">
        <v>1638.94</v>
      </c>
      <c r="F93" s="37">
        <f t="shared" si="13"/>
        <v>5.7397591104063297E-2</v>
      </c>
      <c r="G93" s="49" t="s">
        <v>161</v>
      </c>
      <c r="H93" s="49" t="s">
        <v>161</v>
      </c>
      <c r="I93" s="43" t="s">
        <v>161</v>
      </c>
      <c r="J93" s="43">
        <v>0.93100000000000005</v>
      </c>
      <c r="K93" s="1"/>
    </row>
    <row r="94" spans="1:11" s="2" customFormat="1" ht="18" customHeight="1" x14ac:dyDescent="0.25">
      <c r="A94" s="74" t="s">
        <v>135</v>
      </c>
      <c r="B94" s="40" t="s">
        <v>204</v>
      </c>
      <c r="C94" s="39" t="s">
        <v>156</v>
      </c>
      <c r="D94" s="36">
        <v>64765.48</v>
      </c>
      <c r="E94" s="36">
        <v>11918.86</v>
      </c>
      <c r="F94" s="37">
        <f t="shared" si="13"/>
        <v>0.18403106099113292</v>
      </c>
      <c r="G94" s="49" t="s">
        <v>161</v>
      </c>
      <c r="H94" s="49" t="s">
        <v>161</v>
      </c>
      <c r="I94" s="43" t="s">
        <v>161</v>
      </c>
      <c r="J94" s="43">
        <v>0.75</v>
      </c>
      <c r="K94" s="1"/>
    </row>
    <row r="95" spans="1:11" s="2" customFormat="1" ht="76.5" customHeight="1" x14ac:dyDescent="0.25">
      <c r="A95" s="39" t="s">
        <v>136</v>
      </c>
      <c r="B95" s="40" t="s">
        <v>190</v>
      </c>
      <c r="C95" s="39" t="s">
        <v>14</v>
      </c>
      <c r="D95" s="36">
        <v>4181834.5</v>
      </c>
      <c r="E95" s="36">
        <v>2042634.59</v>
      </c>
      <c r="F95" s="37">
        <f t="shared" si="13"/>
        <v>0.48845419157549158</v>
      </c>
      <c r="G95" s="49" t="s">
        <v>161</v>
      </c>
      <c r="H95" s="49" t="s">
        <v>161</v>
      </c>
      <c r="I95" s="43" t="s">
        <v>161</v>
      </c>
      <c r="J95" s="43" t="s">
        <v>217</v>
      </c>
      <c r="K95" s="1"/>
    </row>
    <row r="96" spans="1:11" s="2" customFormat="1" ht="73.5" customHeight="1" x14ac:dyDescent="0.25">
      <c r="A96" s="39" t="s">
        <v>137</v>
      </c>
      <c r="B96" s="40" t="s">
        <v>191</v>
      </c>
      <c r="C96" s="39" t="s">
        <v>14</v>
      </c>
      <c r="D96" s="36">
        <v>1752618.2</v>
      </c>
      <c r="E96" s="36">
        <v>1365384.16</v>
      </c>
      <c r="F96" s="37">
        <f t="shared" si="13"/>
        <v>0.77905396623177825</v>
      </c>
      <c r="G96" s="49" t="s">
        <v>161</v>
      </c>
      <c r="H96" s="49" t="s">
        <v>161</v>
      </c>
      <c r="I96" s="43" t="s">
        <v>161</v>
      </c>
      <c r="J96" s="43" t="s">
        <v>217</v>
      </c>
      <c r="K96" s="1"/>
    </row>
    <row r="97" spans="1:13" s="2" customFormat="1" ht="73.5" customHeight="1" x14ac:dyDescent="0.25">
      <c r="A97" s="39" t="s">
        <v>205</v>
      </c>
      <c r="B97" s="40" t="s">
        <v>237</v>
      </c>
      <c r="C97" s="39" t="s">
        <v>14</v>
      </c>
      <c r="D97" s="36">
        <v>259923</v>
      </c>
      <c r="E97" s="36">
        <v>0</v>
      </c>
      <c r="F97" s="37">
        <f t="shared" si="13"/>
        <v>0</v>
      </c>
      <c r="G97" s="49" t="s">
        <v>161</v>
      </c>
      <c r="H97" s="49" t="s">
        <v>161</v>
      </c>
      <c r="I97" s="43" t="s">
        <v>247</v>
      </c>
      <c r="J97" s="43" t="s">
        <v>217</v>
      </c>
      <c r="K97" s="1"/>
    </row>
    <row r="98" spans="1:13" s="2" customFormat="1" ht="45" x14ac:dyDescent="0.25">
      <c r="A98" s="45" t="s">
        <v>236</v>
      </c>
      <c r="B98" s="40" t="s">
        <v>189</v>
      </c>
      <c r="C98" s="39" t="s">
        <v>156</v>
      </c>
      <c r="D98" s="36">
        <v>26948.93</v>
      </c>
      <c r="E98" s="36">
        <v>4781.26</v>
      </c>
      <c r="F98" s="37">
        <f t="shared" si="13"/>
        <v>0.17741928900331108</v>
      </c>
      <c r="G98" s="49" t="s">
        <v>161</v>
      </c>
      <c r="H98" s="49" t="s">
        <v>161</v>
      </c>
      <c r="I98" s="43" t="s">
        <v>247</v>
      </c>
      <c r="J98" s="43" t="s">
        <v>217</v>
      </c>
      <c r="K98" s="1"/>
    </row>
    <row r="99" spans="1:13" s="14" customFormat="1" ht="45" customHeight="1" x14ac:dyDescent="0.25">
      <c r="A99" s="32" t="s">
        <v>138</v>
      </c>
      <c r="B99" s="33" t="s">
        <v>263</v>
      </c>
      <c r="C99" s="32" t="s">
        <v>165</v>
      </c>
      <c r="D99" s="34">
        <f>SUM(D100:D102)</f>
        <v>5343.49</v>
      </c>
      <c r="E99" s="34">
        <f>SUM(E100:E102)</f>
        <v>1859.4899999999998</v>
      </c>
      <c r="F99" s="35">
        <f t="shared" si="13"/>
        <v>0.34799166836655443</v>
      </c>
      <c r="G99" s="82" t="s">
        <v>161</v>
      </c>
      <c r="H99" s="82" t="s">
        <v>161</v>
      </c>
      <c r="I99" s="38" t="s">
        <v>247</v>
      </c>
      <c r="J99" s="38" t="s">
        <v>182</v>
      </c>
      <c r="K99" s="13"/>
    </row>
    <row r="100" spans="1:13" s="2" customFormat="1" ht="30" customHeight="1" x14ac:dyDescent="0.25">
      <c r="A100" s="39" t="s">
        <v>139</v>
      </c>
      <c r="B100" s="40" t="s">
        <v>238</v>
      </c>
      <c r="C100" s="39" t="s">
        <v>165</v>
      </c>
      <c r="D100" s="36">
        <v>3788.16</v>
      </c>
      <c r="E100" s="36">
        <v>954.16</v>
      </c>
      <c r="F100" s="37">
        <f t="shared" si="13"/>
        <v>0.25187954046291605</v>
      </c>
      <c r="G100" s="49" t="s">
        <v>161</v>
      </c>
      <c r="H100" s="49" t="s">
        <v>161</v>
      </c>
      <c r="I100" s="43" t="s">
        <v>247</v>
      </c>
      <c r="J100" s="43">
        <v>0.45</v>
      </c>
      <c r="K100" s="1"/>
    </row>
    <row r="101" spans="1:13" s="2" customFormat="1" ht="30.75" customHeight="1" x14ac:dyDescent="0.25">
      <c r="A101" s="39" t="s">
        <v>140</v>
      </c>
      <c r="B101" s="40" t="s">
        <v>142</v>
      </c>
      <c r="C101" s="39" t="s">
        <v>157</v>
      </c>
      <c r="D101" s="36">
        <v>811</v>
      </c>
      <c r="E101" s="36">
        <v>311</v>
      </c>
      <c r="F101" s="37">
        <f t="shared" si="13"/>
        <v>0.38347718865598029</v>
      </c>
      <c r="G101" s="49" t="s">
        <v>161</v>
      </c>
      <c r="H101" s="49" t="s">
        <v>161</v>
      </c>
      <c r="I101" s="43" t="s">
        <v>247</v>
      </c>
      <c r="J101" s="43">
        <v>0.53800000000000003</v>
      </c>
      <c r="K101" s="1"/>
    </row>
    <row r="102" spans="1:13" s="2" customFormat="1" ht="30.75" customHeight="1" x14ac:dyDescent="0.25">
      <c r="A102" s="39" t="s">
        <v>141</v>
      </c>
      <c r="B102" s="40" t="s">
        <v>188</v>
      </c>
      <c r="C102" s="39" t="s">
        <v>158</v>
      </c>
      <c r="D102" s="36">
        <v>744.33</v>
      </c>
      <c r="E102" s="36">
        <v>594.33000000000004</v>
      </c>
      <c r="F102" s="37">
        <f t="shared" si="13"/>
        <v>0.7984764822054734</v>
      </c>
      <c r="G102" s="49" t="s">
        <v>161</v>
      </c>
      <c r="H102" s="49" t="s">
        <v>161</v>
      </c>
      <c r="I102" s="43" t="s">
        <v>247</v>
      </c>
      <c r="J102" s="43" t="s">
        <v>217</v>
      </c>
      <c r="K102" s="1"/>
    </row>
    <row r="103" spans="1:13" s="14" customFormat="1" ht="32.25" customHeight="1" x14ac:dyDescent="0.25">
      <c r="A103" s="32" t="s">
        <v>144</v>
      </c>
      <c r="B103" s="33" t="s">
        <v>262</v>
      </c>
      <c r="C103" s="32" t="s">
        <v>6</v>
      </c>
      <c r="D103" s="34">
        <f>SUM(D104:D107)</f>
        <v>37172.469999999994</v>
      </c>
      <c r="E103" s="34">
        <f>SUM(E104:E107)</f>
        <v>19756.28</v>
      </c>
      <c r="F103" s="35">
        <f t="shared" si="13"/>
        <v>0.53147611659919292</v>
      </c>
      <c r="G103" s="82">
        <f t="shared" ref="G103:H103" si="17">SUM(G104:G107)</f>
        <v>1701.3</v>
      </c>
      <c r="H103" s="82">
        <f t="shared" si="17"/>
        <v>978.35</v>
      </c>
      <c r="I103" s="38">
        <f t="shared" si="16"/>
        <v>0.57506024804561218</v>
      </c>
      <c r="J103" s="38" t="s">
        <v>182</v>
      </c>
      <c r="K103" s="13"/>
      <c r="M103" s="28"/>
    </row>
    <row r="104" spans="1:13" s="2" customFormat="1" ht="60" x14ac:dyDescent="0.25">
      <c r="A104" s="39" t="s">
        <v>216</v>
      </c>
      <c r="B104" s="40" t="s">
        <v>176</v>
      </c>
      <c r="C104" s="52" t="s">
        <v>6</v>
      </c>
      <c r="D104" s="41">
        <v>31854.28</v>
      </c>
      <c r="E104" s="85">
        <v>18887.13</v>
      </c>
      <c r="F104" s="37">
        <f t="shared" si="13"/>
        <v>0.59292283485924036</v>
      </c>
      <c r="G104" s="49" t="s">
        <v>161</v>
      </c>
      <c r="H104" s="49" t="s">
        <v>161</v>
      </c>
      <c r="I104" s="43" t="s">
        <v>247</v>
      </c>
      <c r="J104" s="43">
        <v>0.32</v>
      </c>
      <c r="K104" s="1"/>
    </row>
    <row r="105" spans="1:13" s="2" customFormat="1" ht="32.25" customHeight="1" x14ac:dyDescent="0.25">
      <c r="A105" s="39" t="s">
        <v>145</v>
      </c>
      <c r="B105" s="40" t="s">
        <v>146</v>
      </c>
      <c r="C105" s="45" t="s">
        <v>6</v>
      </c>
      <c r="D105" s="53">
        <v>4196.8999999999996</v>
      </c>
      <c r="E105" s="36">
        <v>691.76</v>
      </c>
      <c r="F105" s="37">
        <f t="shared" si="13"/>
        <v>0.16482641950010724</v>
      </c>
      <c r="G105" s="49">
        <v>1701.3</v>
      </c>
      <c r="H105" s="49">
        <v>978.35</v>
      </c>
      <c r="I105" s="43">
        <f t="shared" si="16"/>
        <v>0.57506024804561218</v>
      </c>
      <c r="J105" s="43">
        <v>0.32500000000000001</v>
      </c>
      <c r="K105" s="1"/>
    </row>
    <row r="106" spans="1:13" s="2" customFormat="1" ht="45" customHeight="1" x14ac:dyDescent="0.25">
      <c r="A106" s="39" t="s">
        <v>147</v>
      </c>
      <c r="B106" s="40" t="s">
        <v>177</v>
      </c>
      <c r="C106" s="39" t="s">
        <v>7</v>
      </c>
      <c r="D106" s="36">
        <v>743.45</v>
      </c>
      <c r="E106" s="36">
        <v>54.14</v>
      </c>
      <c r="F106" s="37">
        <f t="shared" si="13"/>
        <v>7.2822651153406415E-2</v>
      </c>
      <c r="G106" s="49" t="s">
        <v>161</v>
      </c>
      <c r="H106" s="49" t="s">
        <v>161</v>
      </c>
      <c r="I106" s="43" t="s">
        <v>247</v>
      </c>
      <c r="J106" s="43">
        <v>0.78300000000000003</v>
      </c>
      <c r="K106" s="1"/>
    </row>
    <row r="107" spans="1:13" s="2" customFormat="1" ht="28.5" customHeight="1" x14ac:dyDescent="0.25">
      <c r="A107" s="84" t="s">
        <v>148</v>
      </c>
      <c r="B107" s="40" t="s">
        <v>178</v>
      </c>
      <c r="C107" s="39" t="s">
        <v>6</v>
      </c>
      <c r="D107" s="36">
        <v>377.84</v>
      </c>
      <c r="E107" s="36">
        <v>123.25</v>
      </c>
      <c r="F107" s="37">
        <f t="shared" si="13"/>
        <v>0.32619627355494391</v>
      </c>
      <c r="G107" s="49" t="s">
        <v>161</v>
      </c>
      <c r="H107" s="49" t="s">
        <v>161</v>
      </c>
      <c r="I107" s="43" t="s">
        <v>247</v>
      </c>
      <c r="J107" s="43" t="s">
        <v>217</v>
      </c>
      <c r="K107" s="1"/>
    </row>
    <row r="108" spans="1:13" s="14" customFormat="1" ht="29.25" customHeight="1" x14ac:dyDescent="0.25">
      <c r="A108" s="32" t="s">
        <v>166</v>
      </c>
      <c r="B108" s="33" t="s">
        <v>261</v>
      </c>
      <c r="C108" s="32" t="s">
        <v>13</v>
      </c>
      <c r="D108" s="34">
        <f>SUM(D109:D110)</f>
        <v>244439.28000000003</v>
      </c>
      <c r="E108" s="34">
        <f>SUM(E109:E110)</f>
        <v>136001.62999999998</v>
      </c>
      <c r="F108" s="35">
        <f t="shared" si="13"/>
        <v>0.55638205938096352</v>
      </c>
      <c r="G108" s="82">
        <f t="shared" ref="G108" si="18">SUM(G109:G110)</f>
        <v>10947.6</v>
      </c>
      <c r="H108" s="82">
        <v>0</v>
      </c>
      <c r="I108" s="38">
        <f t="shared" si="16"/>
        <v>0</v>
      </c>
      <c r="J108" s="38" t="s">
        <v>182</v>
      </c>
      <c r="K108" s="13"/>
    </row>
    <row r="109" spans="1:13" s="2" customFormat="1" ht="60" customHeight="1" x14ac:dyDescent="0.25">
      <c r="A109" s="39" t="s">
        <v>179</v>
      </c>
      <c r="B109" s="40" t="s">
        <v>169</v>
      </c>
      <c r="C109" s="39" t="s">
        <v>13</v>
      </c>
      <c r="D109" s="36">
        <v>32011.64</v>
      </c>
      <c r="E109" s="36">
        <v>4065.36</v>
      </c>
      <c r="F109" s="37">
        <f t="shared" si="13"/>
        <v>0.12699630509402204</v>
      </c>
      <c r="G109" s="49">
        <v>10947.6</v>
      </c>
      <c r="H109" s="49">
        <v>0</v>
      </c>
      <c r="I109" s="43">
        <f t="shared" si="16"/>
        <v>0</v>
      </c>
      <c r="J109" s="43">
        <v>0.121</v>
      </c>
      <c r="K109" s="1"/>
    </row>
    <row r="110" spans="1:13" s="2" customFormat="1" ht="44.25" customHeight="1" x14ac:dyDescent="0.25">
      <c r="A110" s="39" t="s">
        <v>180</v>
      </c>
      <c r="B110" s="40" t="s">
        <v>143</v>
      </c>
      <c r="C110" s="39" t="s">
        <v>13</v>
      </c>
      <c r="D110" s="36">
        <v>212427.64</v>
      </c>
      <c r="E110" s="36">
        <v>131936.26999999999</v>
      </c>
      <c r="F110" s="37">
        <f t="shared" si="13"/>
        <v>0.62108805614937856</v>
      </c>
      <c r="G110" s="49" t="s">
        <v>161</v>
      </c>
      <c r="H110" s="49" t="s">
        <v>161</v>
      </c>
      <c r="I110" s="43" t="s">
        <v>161</v>
      </c>
      <c r="J110" s="43">
        <v>0.79300000000000004</v>
      </c>
      <c r="K110" s="1"/>
    </row>
    <row r="111" spans="1:13" s="14" customFormat="1" ht="31.5" customHeight="1" x14ac:dyDescent="0.25">
      <c r="A111" s="32" t="s">
        <v>167</v>
      </c>
      <c r="B111" s="33" t="s">
        <v>260</v>
      </c>
      <c r="C111" s="32" t="s">
        <v>6</v>
      </c>
      <c r="D111" s="34">
        <f>SUM(D112:D115)</f>
        <v>377096.31</v>
      </c>
      <c r="E111" s="34">
        <f>SUM(E112:E115)</f>
        <v>136844.28</v>
      </c>
      <c r="F111" s="44">
        <f>E111/D111</f>
        <v>0.3628894698014945</v>
      </c>
      <c r="G111" s="49" t="s">
        <v>161</v>
      </c>
      <c r="H111" s="49" t="s">
        <v>161</v>
      </c>
      <c r="I111" s="43" t="s">
        <v>161</v>
      </c>
      <c r="J111" s="38" t="s">
        <v>182</v>
      </c>
      <c r="K111" s="13"/>
    </row>
    <row r="112" spans="1:13" s="2" customFormat="1" ht="45" customHeight="1" x14ac:dyDescent="0.25">
      <c r="A112" s="75" t="s">
        <v>183</v>
      </c>
      <c r="B112" s="40" t="s">
        <v>168</v>
      </c>
      <c r="C112" s="39" t="s">
        <v>6</v>
      </c>
      <c r="D112" s="36">
        <v>3976.43</v>
      </c>
      <c r="E112" s="36">
        <v>1726.43</v>
      </c>
      <c r="F112" s="37">
        <f>E112/D112</f>
        <v>0.43416582210676413</v>
      </c>
      <c r="G112" s="49" t="s">
        <v>161</v>
      </c>
      <c r="H112" s="49" t="s">
        <v>161</v>
      </c>
      <c r="I112" s="43" t="s">
        <v>161</v>
      </c>
      <c r="J112" s="43">
        <v>0.28599999999999998</v>
      </c>
      <c r="K112" s="1"/>
    </row>
    <row r="113" spans="1:13" s="2" customFormat="1" ht="45.75" customHeight="1" x14ac:dyDescent="0.25">
      <c r="A113" s="39" t="s">
        <v>184</v>
      </c>
      <c r="B113" s="40" t="s">
        <v>187</v>
      </c>
      <c r="C113" s="39" t="s">
        <v>6</v>
      </c>
      <c r="D113" s="36">
        <v>7955</v>
      </c>
      <c r="E113" s="36">
        <v>4980.8100000000004</v>
      </c>
      <c r="F113" s="37">
        <f t="shared" ref="F113:F115" si="19">E113/D113</f>
        <v>0.62612319296040231</v>
      </c>
      <c r="G113" s="49" t="s">
        <v>161</v>
      </c>
      <c r="H113" s="49" t="s">
        <v>161</v>
      </c>
      <c r="I113" s="43" t="s">
        <v>161</v>
      </c>
      <c r="J113" s="43">
        <v>0.4</v>
      </c>
      <c r="K113" s="1"/>
    </row>
    <row r="114" spans="1:13" s="2" customFormat="1" ht="59.25" customHeight="1" x14ac:dyDescent="0.25">
      <c r="A114" s="39" t="s">
        <v>185</v>
      </c>
      <c r="B114" s="40" t="s">
        <v>240</v>
      </c>
      <c r="C114" s="39" t="s">
        <v>239</v>
      </c>
      <c r="D114" s="36">
        <v>50000</v>
      </c>
      <c r="E114" s="109">
        <v>50000</v>
      </c>
      <c r="F114" s="37">
        <f t="shared" si="19"/>
        <v>1</v>
      </c>
      <c r="G114" s="49" t="s">
        <v>161</v>
      </c>
      <c r="H114" s="49" t="s">
        <v>161</v>
      </c>
      <c r="I114" s="43" t="s">
        <v>161</v>
      </c>
      <c r="J114" s="54">
        <v>1</v>
      </c>
      <c r="K114" s="1"/>
    </row>
    <row r="115" spans="1:13" s="2" customFormat="1" ht="45" customHeight="1" x14ac:dyDescent="0.25">
      <c r="A115" s="39" t="s">
        <v>186</v>
      </c>
      <c r="B115" s="40" t="s">
        <v>215</v>
      </c>
      <c r="C115" s="39" t="s">
        <v>6</v>
      </c>
      <c r="D115" s="36">
        <v>315164.88</v>
      </c>
      <c r="E115" s="36">
        <v>80137.039999999994</v>
      </c>
      <c r="F115" s="37">
        <f t="shared" si="19"/>
        <v>0.25427020929489347</v>
      </c>
      <c r="G115" s="49" t="s">
        <v>161</v>
      </c>
      <c r="H115" s="49" t="s">
        <v>161</v>
      </c>
      <c r="I115" s="43" t="s">
        <v>161</v>
      </c>
      <c r="J115" s="43">
        <v>0.55800000000000005</v>
      </c>
      <c r="K115" s="1"/>
    </row>
    <row r="116" spans="1:13" s="14" customFormat="1" ht="44.25" customHeight="1" x14ac:dyDescent="0.25">
      <c r="A116" s="55" t="s">
        <v>241</v>
      </c>
      <c r="B116" s="57" t="s">
        <v>242</v>
      </c>
      <c r="C116" s="55" t="s">
        <v>210</v>
      </c>
      <c r="D116" s="51">
        <f>D117</f>
        <v>191688.99</v>
      </c>
      <c r="E116" s="51">
        <f>E117</f>
        <v>0</v>
      </c>
      <c r="F116" s="56">
        <f>E116/D116</f>
        <v>0</v>
      </c>
      <c r="G116" s="82">
        <f>G117</f>
        <v>219731.8</v>
      </c>
      <c r="H116" s="82">
        <f>H117</f>
        <v>0</v>
      </c>
      <c r="I116" s="38">
        <f>H116/G116</f>
        <v>0</v>
      </c>
      <c r="J116" s="38" t="s">
        <v>182</v>
      </c>
      <c r="K116" s="13"/>
    </row>
    <row r="117" spans="1:13" s="2" customFormat="1" ht="29.25" customHeight="1" x14ac:dyDescent="0.25">
      <c r="A117" s="83" t="s">
        <v>244</v>
      </c>
      <c r="B117" s="72" t="s">
        <v>243</v>
      </c>
      <c r="C117" s="83" t="s">
        <v>210</v>
      </c>
      <c r="D117" s="67">
        <v>191688.99</v>
      </c>
      <c r="E117" s="87"/>
      <c r="F117" s="68">
        <f>E117/D117</f>
        <v>0</v>
      </c>
      <c r="G117" s="92">
        <v>219731.8</v>
      </c>
      <c r="H117" s="93">
        <v>0</v>
      </c>
      <c r="I117" s="43">
        <f>H117/G117</f>
        <v>0</v>
      </c>
      <c r="J117" s="86">
        <v>0.3</v>
      </c>
      <c r="K117" s="1"/>
    </row>
    <row r="118" spans="1:13" s="24" customFormat="1" ht="16.5" customHeight="1" x14ac:dyDescent="0.25">
      <c r="A118" s="55"/>
      <c r="B118" s="57" t="s">
        <v>160</v>
      </c>
      <c r="C118" s="57"/>
      <c r="D118" s="51">
        <f>SUM(D7,D11,D20,D24,D26,D29,D32,D38,D44,D49,D55,D62,D65,D69,D71,D73,D76,D79,D89,D91,D99,D103,D108,D111,D116)</f>
        <v>55320491.120000005</v>
      </c>
      <c r="E118" s="51">
        <f>SUM(E7,E11,E20,E24,E26,E29,E32,E38,E44,E49,E55,E62,E65,E69,E71,E73,E76,E79,E89,E91,E99,E103,E108,E111,E116)</f>
        <v>28120501.700000003</v>
      </c>
      <c r="F118" s="69">
        <f>E118/D118</f>
        <v>0.50831981297855111</v>
      </c>
      <c r="G118" s="94">
        <f>SUM(G7,G11,G20,G24,G26,G29,G32,G38,G44,G49,G55,G62,G65,G69,G71,G73,G76,G79,G89,G91,G99,G103,G108,G111,G116)</f>
        <v>6731617.6999999993</v>
      </c>
      <c r="H118" s="98">
        <f>SUM(H7,H11,H20,H24,H26,H29,H32,H38,H44,H49,H55,H62,H65,H69,H71,H73,H76,H79,H89,H91,H99,H103,H108,H111,H116)</f>
        <v>2003700.38</v>
      </c>
      <c r="I118" s="100">
        <f>H118/G118</f>
        <v>0.29765510599331868</v>
      </c>
      <c r="J118" s="101" t="s">
        <v>161</v>
      </c>
      <c r="K118" s="23"/>
    </row>
    <row r="119" spans="1:13" s="60" customFormat="1" ht="15" customHeight="1" x14ac:dyDescent="0.25">
      <c r="A119" s="58"/>
      <c r="B119" s="62" t="s">
        <v>219</v>
      </c>
      <c r="C119" s="63"/>
      <c r="D119" s="64"/>
      <c r="E119" s="65"/>
      <c r="F119" s="66"/>
      <c r="G119" s="95">
        <v>6678280.5</v>
      </c>
      <c r="H119" s="99">
        <v>2002823.7</v>
      </c>
      <c r="I119" s="104">
        <f t="shared" ref="I119" si="20">H119/G119</f>
        <v>0.29990110478288534</v>
      </c>
      <c r="J119" s="102"/>
      <c r="K119" s="59"/>
      <c r="M119" s="61"/>
    </row>
    <row r="120" spans="1:13" s="60" customFormat="1" ht="15" customHeight="1" x14ac:dyDescent="0.25">
      <c r="A120" s="76"/>
      <c r="B120" s="77" t="s">
        <v>220</v>
      </c>
      <c r="C120" s="78"/>
      <c r="D120" s="79"/>
      <c r="E120" s="80"/>
      <c r="F120" s="81"/>
      <c r="G120" s="96" t="str">
        <f>G61</f>
        <v>53337,18*</v>
      </c>
      <c r="H120" s="96" t="str">
        <f>H61</f>
        <v>876,64*</v>
      </c>
      <c r="I120" s="105">
        <v>1.6E-2</v>
      </c>
      <c r="J120" s="103"/>
      <c r="K120" s="59"/>
    </row>
    <row r="121" spans="1:13" s="2" customFormat="1" x14ac:dyDescent="0.25">
      <c r="A121" s="110"/>
      <c r="B121" s="110"/>
      <c r="C121" s="111"/>
      <c r="D121" s="112"/>
      <c r="E121" s="112"/>
      <c r="F121" s="20"/>
      <c r="G121" s="22"/>
      <c r="H121" s="22"/>
      <c r="I121" s="22"/>
      <c r="J121" s="22"/>
      <c r="K121" s="1"/>
    </row>
    <row r="122" spans="1:13" s="9" customFormat="1" ht="16.5" customHeight="1" x14ac:dyDescent="0.25">
      <c r="A122" s="113" t="s">
        <v>159</v>
      </c>
      <c r="B122" s="16" t="s">
        <v>254</v>
      </c>
      <c r="C122" s="17"/>
      <c r="D122" s="18"/>
      <c r="E122" s="18"/>
      <c r="F122" s="19"/>
      <c r="G122" s="21"/>
      <c r="H122" s="21"/>
      <c r="I122" s="21"/>
      <c r="J122" s="21"/>
      <c r="K122" s="8"/>
    </row>
    <row r="123" spans="1:13" s="11" customFormat="1" x14ac:dyDescent="0.25">
      <c r="A123" s="15" t="s">
        <v>221</v>
      </c>
      <c r="B123" s="16" t="s">
        <v>222</v>
      </c>
      <c r="C123" s="17"/>
      <c r="D123" s="18"/>
      <c r="E123" s="18"/>
      <c r="F123" s="19"/>
      <c r="G123" s="21"/>
      <c r="H123" s="21"/>
      <c r="I123" s="21"/>
      <c r="J123" s="21"/>
      <c r="K123" s="10"/>
    </row>
    <row r="124" spans="1:13" s="11" customFormat="1" ht="31.5" customHeight="1" x14ac:dyDescent="0.25">
      <c r="A124" s="15"/>
      <c r="B124" s="115" t="s">
        <v>284</v>
      </c>
      <c r="C124" s="115"/>
      <c r="D124" s="115"/>
      <c r="E124" s="115"/>
      <c r="F124" s="115"/>
      <c r="G124" s="115"/>
      <c r="H124" s="115"/>
      <c r="I124" s="115"/>
      <c r="J124" s="115"/>
      <c r="K124" s="10"/>
    </row>
    <row r="125" spans="1:13" s="2" customFormat="1" x14ac:dyDescent="0.25">
      <c r="A125" s="15"/>
      <c r="B125" s="16"/>
      <c r="C125" s="111"/>
      <c r="D125" s="112"/>
      <c r="E125" s="112"/>
      <c r="F125" s="20"/>
      <c r="G125" s="22"/>
      <c r="H125" s="22"/>
      <c r="I125" s="22"/>
      <c r="J125" s="22"/>
      <c r="K125" s="1"/>
    </row>
    <row r="126" spans="1:13" x14ac:dyDescent="0.25">
      <c r="G126" s="97"/>
      <c r="H126" s="97"/>
    </row>
  </sheetData>
  <mergeCells count="10">
    <mergeCell ref="A1:J1"/>
    <mergeCell ref="B124:J124"/>
    <mergeCell ref="A2:J2"/>
    <mergeCell ref="A3:A5"/>
    <mergeCell ref="B3:B5"/>
    <mergeCell ref="C3:C5"/>
    <mergeCell ref="D4:F4"/>
    <mergeCell ref="G4:I4"/>
    <mergeCell ref="J3:J5"/>
    <mergeCell ref="D3:I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differentFirst="1">
    <oddFooter>&amp;R&amp;P</oddFooter>
    <firstFooter>&amp;R&amp;P</firstFooter>
  </headerFooter>
  <rowBreaks count="2" manualBreakCount="2">
    <brk id="70" max="9" man="1"/>
    <brk id="8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отчёт за 6 мес.2017</vt:lpstr>
      <vt:lpstr>'отчёт за 6 мес.2017'!Заголовки_для_печати</vt:lpstr>
      <vt:lpstr>'отчёт за 6 мес.2017'!Область_печати</vt:lpstr>
    </vt:vector>
  </TitlesOfParts>
  <Company>Правительство Ярославской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УСП</dc:creator>
  <cp:lastModifiedBy>Исаева Наталья Васильевна</cp:lastModifiedBy>
  <cp:lastPrinted>2018-08-29T11:35:39Z</cp:lastPrinted>
  <dcterms:created xsi:type="dcterms:W3CDTF">2012-12-18T13:38:45Z</dcterms:created>
  <dcterms:modified xsi:type="dcterms:W3CDTF">2018-08-29T11:41:56Z</dcterms:modified>
</cp:coreProperties>
</file>