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Лист1!$A$2:$A$916</definedName>
    <definedName name="_xlnm.Print_Titles" localSheetId="0">Лист1!$2:$2</definedName>
    <definedName name="_xlnm.Print_Area" localSheetId="0">Лист1!$A$1:$H$915</definedName>
  </definedNames>
  <calcPr calcId="145621"/>
</workbook>
</file>

<file path=xl/calcChain.xml><?xml version="1.0" encoding="utf-8"?>
<calcChain xmlns="http://schemas.openxmlformats.org/spreadsheetml/2006/main">
  <c r="C915" i="1" l="1"/>
  <c r="E915" i="1"/>
  <c r="G111" i="1" l="1"/>
  <c r="G110" i="1"/>
  <c r="G199" i="1" l="1"/>
  <c r="G914" i="1" l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915" i="1" l="1"/>
  <c r="D5" i="1"/>
  <c r="D4" i="1" s="1"/>
  <c r="D9" i="1"/>
  <c r="D29" i="1"/>
  <c r="D31" i="1"/>
  <c r="D40" i="1"/>
  <c r="D43" i="1"/>
  <c r="D45" i="1"/>
  <c r="D47" i="1"/>
  <c r="D50" i="1"/>
  <c r="D49" i="1" s="1"/>
  <c r="D56" i="1"/>
  <c r="D55" i="1" s="1"/>
  <c r="D60" i="1"/>
  <c r="D59" i="1" s="1"/>
  <c r="D63" i="1"/>
  <c r="D62" i="1" s="1"/>
  <c r="D67" i="1"/>
  <c r="D71" i="1"/>
  <c r="D70" i="1" s="1"/>
  <c r="D75" i="1"/>
  <c r="D88" i="1"/>
  <c r="D100" i="1"/>
  <c r="D103" i="1"/>
  <c r="D113" i="1"/>
  <c r="D115" i="1"/>
  <c r="D120" i="1"/>
  <c r="D135" i="1"/>
  <c r="D142" i="1"/>
  <c r="D151" i="1"/>
  <c r="D158" i="1"/>
  <c r="D164" i="1"/>
  <c r="D166" i="1"/>
  <c r="D175" i="1"/>
  <c r="D203" i="1"/>
  <c r="D211" i="1"/>
  <c r="D239" i="1"/>
  <c r="D243" i="1"/>
  <c r="D251" i="1"/>
  <c r="D253" i="1"/>
  <c r="D255" i="1"/>
  <c r="D258" i="1"/>
  <c r="D264" i="1"/>
  <c r="D269" i="1"/>
  <c r="D275" i="1"/>
  <c r="D287" i="1"/>
  <c r="D286" i="1" s="1"/>
  <c r="D290" i="1"/>
  <c r="D298" i="1"/>
  <c r="D297" i="1" s="1"/>
  <c r="D305" i="1"/>
  <c r="D304" i="1" s="1"/>
  <c r="D303" i="1" s="1"/>
  <c r="D310" i="1"/>
  <c r="D315" i="1"/>
  <c r="D321" i="1"/>
  <c r="D320" i="1" s="1"/>
  <c r="D324" i="1"/>
  <c r="D323" i="1" s="1"/>
  <c r="D327" i="1"/>
  <c r="D349" i="1"/>
  <c r="D392" i="1"/>
  <c r="D394" i="1"/>
  <c r="D400" i="1"/>
  <c r="D403" i="1"/>
  <c r="D418" i="1"/>
  <c r="D415" i="1" s="1"/>
  <c r="D427" i="1"/>
  <c r="D426" i="1" s="1"/>
  <c r="D448" i="1"/>
  <c r="D459" i="1"/>
  <c r="D469" i="1"/>
  <c r="D468" i="1" s="1"/>
  <c r="D480" i="1"/>
  <c r="D482" i="1"/>
  <c r="D497" i="1"/>
  <c r="D487" i="1" s="1"/>
  <c r="D501" i="1"/>
  <c r="D500" i="1" s="1"/>
  <c r="D512" i="1"/>
  <c r="D514" i="1"/>
  <c r="D544" i="1"/>
  <c r="D552" i="1"/>
  <c r="D556" i="1"/>
  <c r="D559" i="1"/>
  <c r="D563" i="1"/>
  <c r="D577" i="1"/>
  <c r="D576" i="1" s="1"/>
  <c r="D570" i="1" s="1"/>
  <c r="D581" i="1"/>
  <c r="D580" i="1" s="1"/>
  <c r="D579" i="1" s="1"/>
  <c r="D617" i="1"/>
  <c r="D613" i="1" s="1"/>
  <c r="D640" i="1"/>
  <c r="D633" i="1" s="1"/>
  <c r="D649" i="1"/>
  <c r="D644" i="1" s="1"/>
  <c r="D672" i="1"/>
  <c r="D653" i="1" s="1"/>
  <c r="D701" i="1"/>
  <c r="D705" i="1"/>
  <c r="D712" i="1"/>
  <c r="D716" i="1"/>
  <c r="D720" i="1"/>
  <c r="D723" i="1"/>
  <c r="D731" i="1"/>
  <c r="D736" i="1"/>
  <c r="D745" i="1"/>
  <c r="D738" i="1" s="1"/>
  <c r="D764" i="1"/>
  <c r="D763" i="1" s="1"/>
  <c r="D770" i="1"/>
  <c r="D773" i="1"/>
  <c r="D775" i="1"/>
  <c r="D780" i="1"/>
  <c r="D779" i="1" s="1"/>
  <c r="D784" i="1"/>
  <c r="D797" i="1"/>
  <c r="D805" i="1"/>
  <c r="D828" i="1"/>
  <c r="D844" i="1"/>
  <c r="D866" i="1"/>
  <c r="D868" i="1"/>
  <c r="D870" i="1"/>
  <c r="D872" i="1"/>
  <c r="D875" i="1"/>
  <c r="D769" i="1" l="1"/>
  <c r="D768" i="1" s="1"/>
  <c r="D381" i="1"/>
  <c r="D380" i="1" s="1"/>
  <c r="D700" i="1"/>
  <c r="D652" i="1" s="1"/>
  <c r="D865" i="1"/>
  <c r="D864" i="1" s="1"/>
  <c r="D709" i="1"/>
  <c r="D708" i="1" s="1"/>
  <c r="D309" i="1"/>
  <c r="D308" i="1" s="1"/>
  <c r="D74" i="1"/>
  <c r="D509" i="1"/>
  <c r="D508" i="1" s="1"/>
  <c r="D486" i="1"/>
  <c r="D174" i="1"/>
  <c r="D132" i="1"/>
  <c r="D549" i="1"/>
  <c r="D543" i="1" s="1"/>
  <c r="D445" i="1"/>
  <c r="D250" i="1"/>
  <c r="D249" i="1" s="1"/>
  <c r="D163" i="1"/>
  <c r="D238" i="1"/>
  <c r="D261" i="1"/>
  <c r="D260" i="1" s="1"/>
  <c r="D479" i="1"/>
  <c r="D66" i="1"/>
  <c r="D8" i="1"/>
  <c r="D612" i="1"/>
  <c r="I46" i="2"/>
  <c r="D173" i="1" l="1"/>
  <c r="D73" i="1"/>
  <c r="D444" i="1"/>
  <c r="D3" i="1"/>
  <c r="G44" i="2"/>
  <c r="G40" i="2"/>
  <c r="G35" i="2"/>
  <c r="H42" i="2"/>
  <c r="H38" i="2"/>
  <c r="H34" i="2"/>
  <c r="H29" i="2" l="1"/>
  <c r="H25" i="2"/>
  <c r="H21" i="2"/>
  <c r="H17" i="2"/>
  <c r="I42" i="2" l="1"/>
  <c r="I38" i="2"/>
  <c r="I34" i="2" l="1"/>
  <c r="I28" i="2"/>
  <c r="I24" i="2"/>
  <c r="I20" i="2"/>
  <c r="I16" i="2" l="1"/>
  <c r="I10" i="2" l="1"/>
  <c r="I9" i="2"/>
  <c r="I7" i="2"/>
  <c r="I6" i="2"/>
  <c r="I4" i="2"/>
  <c r="I3" i="2"/>
  <c r="I2" i="2"/>
  <c r="G31" i="2"/>
  <c r="G27" i="2"/>
  <c r="G23" i="2"/>
  <c r="G19" i="2"/>
  <c r="G15" i="2"/>
</calcChain>
</file>

<file path=xl/sharedStrings.xml><?xml version="1.0" encoding="utf-8"?>
<sst xmlns="http://schemas.openxmlformats.org/spreadsheetml/2006/main" count="1834" uniqueCount="1770">
  <si>
    <t>Государственная программа "Развитие здравоохранения в Ярославской области"</t>
  </si>
  <si>
    <t>01.0.00.00000</t>
  </si>
  <si>
    <t>Подпрограмма "Развитие материально-технической базы медицинских организаций Ярославской области"</t>
  </si>
  <si>
    <t>01.1.00.00000</t>
  </si>
  <si>
    <t>Строительство медицинских организаций Ярославской области</t>
  </si>
  <si>
    <t>01.1.01.00000</t>
  </si>
  <si>
    <t>Реализация мероприятий по строительству медицинских организаций Ярославской области</t>
  </si>
  <si>
    <t>01.1.01.74940</t>
  </si>
  <si>
    <t>Реализация мероприятий по строительству медицинских организаций для оказания специализированной и высокотехнологичной онкологической помощи</t>
  </si>
  <si>
    <t>01.1.01.R1110</t>
  </si>
  <si>
    <t>Ведомственная целевая программа департамента здравоохранения и фармации Ярославской области</t>
  </si>
  <si>
    <t>01.3.00.00000</t>
  </si>
  <si>
    <t>Совершенствование оказания медицинской помощи, включая профилактику заболеваний и формирование здорового образа жизни</t>
  </si>
  <si>
    <t>01.3.01.00000</t>
  </si>
  <si>
    <t>Реализация отдельных полномочий в области лекарственного обеспечения за счет средств федерального бюджета</t>
  </si>
  <si>
    <t>01.3.01.51610</t>
  </si>
  <si>
    <t>Осуществление организационных мероприятий по обеспечению лиц лекарственными препаратами, предназначенными для лечения отдельных видов заболеваний</t>
  </si>
  <si>
    <t>01.3.01.52160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</si>
  <si>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 за счет средств федерального бюджета</t>
  </si>
  <si>
    <t>01.3.01.54600</t>
  </si>
  <si>
    <t>Приобретение высокочастотных аппаратов для искусственной вентиляции легких для оснащения медицинских организаций за счет средств резервного фонда Правительства Российской Федерации</t>
  </si>
  <si>
    <t>01.3.01.58110</t>
  </si>
  <si>
    <t>Предоставление выплат стимулирующего характера за особые условия труда и дополнительную нагрузку медицинским работникам, оказывающим медицинскую помощь гражданам, у которых выявлена новая коронавирусная инфекция, и лицам из групп риска заражения новой коронавирусной инфекцией за счет средств резервного фонда Правительства Российской Федерации</t>
  </si>
  <si>
    <t>01.3.01.58300</t>
  </si>
  <si>
    <t>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 за счет средств резервного фонда Правительства Российской Федерации</t>
  </si>
  <si>
    <t>01.3.01.58320</t>
  </si>
  <si>
    <t>Предоставление выплат стимулирующего характера за выполнение особо важных работ медицинским и иным работникам, непосредственно участвующим в оказании медицинской помощи гражданам, у которых выявлена новая коронавирусная инфекция, за счет средств резервного фонда Правительства Российской Федерации</t>
  </si>
  <si>
    <t>01.3.01.58330</t>
  </si>
  <si>
    <t>Обеспечение расходов, связанных с оплатой отпусков и выплатой компенсации за неиспользованные отпуска медицинским и иным работникам, которым в соответствии с решениями Правительства Российской Федерации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расходов на указанные цели, за счет средств резервного фонда Правительства Российской Федерации</t>
  </si>
  <si>
    <t>01.3.01.58360</t>
  </si>
  <si>
    <t>Обеспечение деятельности учреждений, подведомственных учредителю в сфере здравоохранения</t>
  </si>
  <si>
    <t>01.3.01.70070</t>
  </si>
  <si>
    <t>Мероприятия, направленные на формирование здорового образа жизни у населения Российской Федерации, включая сокращение потребления алкоголя и табака</t>
  </si>
  <si>
    <t>01.3.01.70210</t>
  </si>
  <si>
    <t>Мероприятия в области здравоохранения</t>
  </si>
  <si>
    <t>01.3.01.70230</t>
  </si>
  <si>
    <t>Закупки лекарственных препаратов и медицинского оборудования</t>
  </si>
  <si>
    <t>01.3.01.70240</t>
  </si>
  <si>
    <t>Развитие паллиативной медицинской помощи</t>
  </si>
  <si>
    <t>01.3.01.R2010</t>
  </si>
  <si>
    <t>Мероприятия по предупреждению и борьбе с социально значимыми инфекционными заболеваниями</t>
  </si>
  <si>
    <t>01.3.01.R2020</t>
  </si>
  <si>
    <t>Высокотехнологичные виды медицинской помощи</t>
  </si>
  <si>
    <t>01.3.01.R4020</t>
  </si>
  <si>
    <t>Развитие медицинской реабилитации и санаторно-курортного лечения, в том числе детей</t>
  </si>
  <si>
    <t>01.3.02.00000</t>
  </si>
  <si>
    <t>01.3.02.70070</t>
  </si>
  <si>
    <t>Развитие кадровых ресурсов в здравоохранении</t>
  </si>
  <si>
    <t>01.3.03.00000</t>
  </si>
  <si>
    <t>Мероприятия по обеспечению мобилизационной готовности экономики</t>
  </si>
  <si>
    <t>01.3.03.70060</t>
  </si>
  <si>
    <t>01.3.03.70070</t>
  </si>
  <si>
    <t>01.3.03.70230</t>
  </si>
  <si>
    <t>Государственная поддержка неработающих пенсионеров в учреждениях, подведомственных учредителю в сфере здравоохранения</t>
  </si>
  <si>
    <t>01.3.03.70300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</si>
  <si>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здравоохранения</t>
  </si>
  <si>
    <t>01.3.03.74230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</si>
  <si>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здравоохранения</t>
  </si>
  <si>
    <t>01.3.03.74240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</si>
  <si>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здравоохранения</t>
  </si>
  <si>
    <t>01.3.03.74250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</si>
  <si>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здравоохранения</t>
  </si>
  <si>
    <t>01.3.03.74260</t>
  </si>
  <si>
    <t>Экспертиза и контрольно-надзорные функции в сфере охраны здоровья</t>
  </si>
  <si>
    <t>01.3.04.00000</t>
  </si>
  <si>
    <t>01.3.04.58300</t>
  </si>
  <si>
    <t>01.3.04.70070</t>
  </si>
  <si>
    <t>Медико-санитарное обеспечение отдельных категорий граждан</t>
  </si>
  <si>
    <t>01.3.05.00000</t>
  </si>
  <si>
    <t>01.3.05.70060</t>
  </si>
  <si>
    <t>Информационные технологии и управление развитием отрасли</t>
  </si>
  <si>
    <t>01.3.06.00000</t>
  </si>
  <si>
    <t>01.3.06.70230</t>
  </si>
  <si>
    <t>Организация обязательного медицинского страхования граждан Российской Федерации</t>
  </si>
  <si>
    <t>01.3.07.00000</t>
  </si>
  <si>
    <t>Обязательное медицинское страхование неработающего населения</t>
  </si>
  <si>
    <t>01.3.07.75040</t>
  </si>
  <si>
    <t>Региональная целевая программа "Борьба с сердечно-сосудистыми заболеваниями"</t>
  </si>
  <si>
    <t>01.7.00.00000</t>
  </si>
  <si>
    <t>Укрепление материально-технической базы медицинских организаций, оказывающих медицинскую помощь пациентам с сердечно-сосудистой патологией</t>
  </si>
  <si>
    <t>01.7.N2.00000</t>
  </si>
  <si>
    <t>Оснащение оборудованием региональных сосудистых центров и первичных сосудистых отделений</t>
  </si>
  <si>
    <t>01.7.N2.51920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</si>
  <si>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</si>
  <si>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01.7.N2.55860</t>
  </si>
  <si>
    <t>01.7.N2.70070</t>
  </si>
  <si>
    <t>01.7.N2.70240</t>
  </si>
  <si>
    <t>Региональная целевая программа "Борьба с онкологическими заболеваниями"</t>
  </si>
  <si>
    <t>01.8.00.00000</t>
  </si>
  <si>
    <t>Укрепление материально-технической базы медицинских организаций, оказывающих медицинскую помощь пациентам с онкологической патологией</t>
  </si>
  <si>
    <t>01.8.N3.00000</t>
  </si>
  <si>
    <t>Переоснащение сети региональных медицинских организаций, оказывающих помощь больным онкологическими заболеваниями</t>
  </si>
  <si>
    <t>01.8.N3.51900</t>
  </si>
  <si>
    <t>01.8.N3.70070</t>
  </si>
  <si>
    <t>Региональная целевая программа "Развитие системы оказания первичной медико-санитарной помощи"</t>
  </si>
  <si>
    <t>01.9.00.00000</t>
  </si>
  <si>
    <t>Подготовка технической документации для устройства вертолетных площадок</t>
  </si>
  <si>
    <t>01.9.01.00000</t>
  </si>
  <si>
    <t>Разработка проектно-сметной документации на строительство вертолетных площадок</t>
  </si>
  <si>
    <t>01.9.01.76830</t>
  </si>
  <si>
    <t>Региональная целевая программа "Улучшение кадрового обеспечения государственных медицинских организаций Ярославской области"</t>
  </si>
  <si>
    <t>01.Б.00.00000</t>
  </si>
  <si>
    <t>Достижение полноты укомплектованности медицинских организаций медицинскими работниками посредством предоставления мер социальной поддержки</t>
  </si>
  <si>
    <t>01.Б.02.00000</t>
  </si>
  <si>
    <t>Единовременные компенсационные выплаты медицинским работникам за счет средств областного бюджета</t>
  </si>
  <si>
    <t>01.Б.02.70030</t>
  </si>
  <si>
    <t>Единовременные компенсационные выплаты медицинским работникам (врачам, фельдшерам),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</si>
  <si>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01.Б.02.R1380</t>
  </si>
  <si>
    <t>Региональная целевая программа "Развитие детского здравоохранения, включая создание современной инфраструктуры оказания медицинской помощи детям, в Ярославской области"</t>
  </si>
  <si>
    <t>01.Д.00.00000</t>
  </si>
  <si>
    <t>Региональный проект "Развитие детского здравоохранения, включая создание современной инфраструктуры оказания медицинской помощи детям"</t>
  </si>
  <si>
    <t>01.Д.N4.00000</t>
  </si>
  <si>
    <t>Мероприятия по развитию материально-технической базы детских поликлиник и детских поликлинических отделений медицинских организаций</t>
  </si>
  <si>
    <t>01.Д.N4.51700</t>
  </si>
  <si>
    <t>01.Д.N4.70070</t>
  </si>
  <si>
    <t>Региональная целевая программа "Создание единого цифрового контура в системе здравоохранения Ярославской области на основе единой государственной информационной системы здравоохранения"</t>
  </si>
  <si>
    <t>01.И.00.00000</t>
  </si>
  <si>
    <t>Региональный проект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</si>
  <si>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01.И.N7.00000</t>
  </si>
  <si>
    <t>Обеспечение работоспособности регионального сегмента единой государственной информационной системы здравоохранения Ярославской области и развитие его подсистем</t>
  </si>
  <si>
    <t>01.И.N7.51140</t>
  </si>
  <si>
    <t>Государственная программа "Развитие образования и молодежная политика в Ярославской области"</t>
  </si>
  <si>
    <t>02.0.00.00000</t>
  </si>
  <si>
    <t>Ведомственная целевая программа департамента образования Ярославской области</t>
  </si>
  <si>
    <t>02.1.00.00000</t>
  </si>
  <si>
    <t>Организация предоставления государственных услуг и выполнения работ в сфере образования</t>
  </si>
  <si>
    <t>02.1.01.00000</t>
  </si>
  <si>
    <t>Ежемесячное денежное вознаграждение за классное руководство педагогическим работникам государственных общеобразовательных организаций</t>
  </si>
  <si>
    <t>02.1.01.53034</t>
  </si>
  <si>
    <t>Обеспечение деятельности учреждений, подведомственных учредителю в сфере образования</t>
  </si>
  <si>
    <t>02.1.01.70310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</si>
  <si>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профессиональных образовательных организациях</t>
  </si>
  <si>
    <t>02.1.01.70420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</si>
  <si>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</si>
  <si>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02.1.01.70440</t>
  </si>
  <si>
    <t>Государственная поддержка неработающих пенсионеров в учреждениях, подведомственных учредителю в сфере образования</t>
  </si>
  <si>
    <t>02.1.01.70540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</si>
  <si>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образования</t>
  </si>
  <si>
    <t>02.1.01.74230</t>
  </si>
  <si>
    <t>02.1.01.74240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</si>
  <si>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образования</t>
  </si>
  <si>
    <t>02.1.01.74250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</si>
  <si>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образования</t>
  </si>
  <si>
    <t>02.1.01.74260</t>
  </si>
  <si>
    <t>Предоставление грантов в форме субсидий организациям, осуществляющим образовательную деятельность</t>
  </si>
  <si>
    <t>02.1.01.75610</t>
  </si>
  <si>
    <t>Мероприятия по благоустройству зданий государственных общеобразовательных организаций в целях соблюдения требований к воздушно-тепловому режиму, водоснабжению и канализации</t>
  </si>
  <si>
    <t>02.1.01.R2550</t>
  </si>
  <si>
    <t>Организация бесплатного горячего питания обучающихся, получающих начальное общее образование в государственных образовательных организациях</t>
  </si>
  <si>
    <t>02.1.01.R3044</t>
  </si>
  <si>
    <t>Обеспечение государственных гарантий прав граждан на образование и социальную поддержку отдельных категорий обучающихся</t>
  </si>
  <si>
    <t>02.1.02.00000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</si>
  <si>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</si>
  <si>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02.1.02.52600</t>
  </si>
  <si>
    <t>Субвенция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</si>
  <si>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02.1.02.53031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</si>
  <si>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</si>
  <si>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02.1.02.70430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</si>
  <si>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</si>
  <si>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02.1.02.70460</t>
  </si>
  <si>
    <t>Субвенция на содержание муниципальных организаций для детей-сирот и детей, оставшихся без попечения родителей, и на предоставление социальных гарантий их воспитанникам</t>
  </si>
  <si>
    <t>02.1.02.70490</t>
  </si>
  <si>
    <t>Субвенция на государственную поддержку опеки и попечительства</t>
  </si>
  <si>
    <t>02.1.02.70500</t>
  </si>
  <si>
    <t>Субвенция на организацию образовательного процесса в общеобразовательных организациях</t>
  </si>
  <si>
    <t>02.1.02.70520</t>
  </si>
  <si>
    <t>Субвенция на организацию питания обучающихся образовательных организаций</t>
  </si>
  <si>
    <t>02.1.02.70530</t>
  </si>
  <si>
    <t>Субвенция на обеспечение деятельности органов опеки и попечительства</t>
  </si>
  <si>
    <t>02.1.02.70550</t>
  </si>
  <si>
    <t>Субвенция на организацию образовательного процесса в дошкольных образовательных организациях</t>
  </si>
  <si>
    <t>02.1.02.73110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</si>
  <si>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</si>
  <si>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02.1.02.R3041</t>
  </si>
  <si>
    <t>Обеспечение государственной поддержки муниципальных образовательных систем</t>
  </si>
  <si>
    <t>02.1.03.00000</t>
  </si>
  <si>
    <t>Государственная поддержка в сфере образования</t>
  </si>
  <si>
    <t>02.1.03.70390</t>
  </si>
  <si>
    <t>Субсидия на повышение оплаты труда отдельных категорий работников муниципальных учреждений в сфере образования</t>
  </si>
  <si>
    <t>02.1.03.75890</t>
  </si>
  <si>
    <t>Обеспечение мероприятий по совершенствованию условий образовательного процесса и мотивации участников образовательного процесса</t>
  </si>
  <si>
    <t>02.1.04.00000</t>
  </si>
  <si>
    <t>02.1.04.70390</t>
  </si>
  <si>
    <t>Обеспечение участия профессиональных образовательных организаций в чемпионатах "Abilympics" и "Молодые профессионалы" движения "WorldSkills"</t>
  </si>
  <si>
    <t>02.1.04.75470</t>
  </si>
  <si>
    <t>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</si>
  <si>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02.1.04.R2560</t>
  </si>
  <si>
    <t>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нормативно-методической базы и поддержки инициативных проектов</t>
  </si>
  <si>
    <t>02.1.04.R5340</t>
  </si>
  <si>
    <t>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</si>
  <si>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02.1.04.R5380</t>
  </si>
  <si>
    <t>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</t>
  </si>
  <si>
    <t>02.1.04.R5390</t>
  </si>
  <si>
    <t>Ведомственная целевая программа "Реализация государственной молодежной политики в Ярославской области"</t>
  </si>
  <si>
    <t>02.5.00.00000</t>
  </si>
  <si>
    <t>Организация участия молодежных общественных объединений и органов молодежного самоуправления в реализации государственной молодежной политики на территории Ярославской области</t>
  </si>
  <si>
    <t>02.5.02.00000</t>
  </si>
  <si>
    <t>Проведение мероприятий для детей и молодежи</t>
  </si>
  <si>
    <t>02.5.02.70630</t>
  </si>
  <si>
    <t>Обеспечение условий для предоставления услуг, выполнения работ в сфере молодежной политики</t>
  </si>
  <si>
    <t>02.5.04.00000</t>
  </si>
  <si>
    <t>Обеспечение деятельности учреждений, подведомственных учредителю в сфере молодежной политики</t>
  </si>
  <si>
    <t>02.5.04.70640</t>
  </si>
  <si>
    <t>Субсидия на осуществление деятельности в сфере молодежной политики социальными учреждениями молодежи</t>
  </si>
  <si>
    <t>02.5.04.70650</t>
  </si>
  <si>
    <t>Государственная поддержка неработающих пенсионеров в учреждениях, подведомственных учредителю в сфере молодежной политики</t>
  </si>
  <si>
    <t>02.5.04.73390</t>
  </si>
  <si>
    <t>Областная целевая программа "Патриотическое воспитание и допризывная подготовка граждан Российской Федерации, проживающих на территории Ярославской области"</t>
  </si>
  <si>
    <t>02.6.00.00000</t>
  </si>
  <si>
    <t>Координация деятельности субъектов патриотического воспитания Ярославской области</t>
  </si>
  <si>
    <t>02.6.01.00000</t>
  </si>
  <si>
    <t>Мероприятия по патриотическому воспитанию</t>
  </si>
  <si>
    <t>02.6.01.70680</t>
  </si>
  <si>
    <t>Субсидия на реализацию мероприятий по патриотическому воспитанию граждан</t>
  </si>
  <si>
    <t>02.6.01.74880</t>
  </si>
  <si>
    <t>Создание условий для дальнейшего развития молодежного патриотического движения в Ярославской области</t>
  </si>
  <si>
    <t>02.6.03.00000</t>
  </si>
  <si>
    <t>02.6.03.70680</t>
  </si>
  <si>
    <t>Внедрение в деятельность субъектов патриотического воспитания современных форм, методов и средств воспитательной работы</t>
  </si>
  <si>
    <t>02.6.04.00000</t>
  </si>
  <si>
    <t>02.6.04.70680</t>
  </si>
  <si>
    <t>Проведение организационных и информационных мероприятий</t>
  </si>
  <si>
    <t>02.6.05.00000</t>
  </si>
  <si>
    <t>02.6.05.70680</t>
  </si>
  <si>
    <t>Благоустройство, реставрация и реконструкция воинских захоронений и военно-мемориальных объектов</t>
  </si>
  <si>
    <t>02.6.06.00000</t>
  </si>
  <si>
    <t>Субсидия на благоустройство, реставрацию и реконструкцию воинских захоронений и военно-мемориальных объектов</t>
  </si>
  <si>
    <t>02.6.06.76420</t>
  </si>
  <si>
    <t>Субсидия на обустройство и восстановление воинских захоронений</t>
  </si>
  <si>
    <t>02.6.06.R2990</t>
  </si>
  <si>
    <t>Региональная целевая программа "Образование в Ярославской области"</t>
  </si>
  <si>
    <t>02.7.00.00000</t>
  </si>
  <si>
    <t>Исполнение обязательств по строительству и реконструкции зданий образовательных организаций</t>
  </si>
  <si>
    <t>02.7.01.00000</t>
  </si>
  <si>
    <t>Реализация мероприятий по строительству и реконструкции зданий образовательных организаций Ярославской области</t>
  </si>
  <si>
    <t>02.7.01.75100</t>
  </si>
  <si>
    <t>Региональный проект "Современная школа"</t>
  </si>
  <si>
    <t>02.7.E1.00000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</si>
  <si>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</si>
  <si>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02.7.E1.51690</t>
  </si>
  <si>
    <t>Поддержка образования для детей с ограниченными возможностями здоровья</t>
  </si>
  <si>
    <t>02.7.E1.51870</t>
  </si>
  <si>
    <t>Субсидия на реализацию мероприятий по строительству объектов инфраструктуры общего образования Ярославской области</t>
  </si>
  <si>
    <t>02.7.E1.55200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</si>
  <si>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</si>
  <si>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>02.7.E1.71690</t>
  </si>
  <si>
    <t>Реализация мероприятий, направленных на укрепление материально-технической базы организаций, осуществляющих образовательную деятельность исключительно по адаптированным основным общеобразовательным программам</t>
  </si>
  <si>
    <t>02.7.E1.71870</t>
  </si>
  <si>
    <t>Субсидия на реализацию мероприятий по строительству объектов инфраструктуры общего образования Ярославской области за счет средств областного бюджета</t>
  </si>
  <si>
    <t>02.7.E1.Д5200</t>
  </si>
  <si>
    <t>Региональный проект "Успех каждого ребенка"</t>
  </si>
  <si>
    <t>02.7.E2.00000</t>
  </si>
  <si>
    <t>Субсидия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</si>
  <si>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02.7.E2.50970</t>
  </si>
  <si>
    <t>Создание мобильных технопарков "Кванториум"</t>
  </si>
  <si>
    <t>02.7.E2.52470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</si>
  <si>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</si>
  <si>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02.7.E2.54910</t>
  </si>
  <si>
    <t>Реализация мероприятий, направленных на материально-техническое оснащение мобильного технопарка "Кванториум"</t>
  </si>
  <si>
    <t>02.7.E2.72470</t>
  </si>
  <si>
    <t>Региональный проект "Поддержка семей, имеющих детей"</t>
  </si>
  <si>
    <t>02.7.E3.00000</t>
  </si>
  <si>
    <t>Государственная поддержка некоммерческих организаций в целях оказания психолого-педагогической, методической и консультативной помощи гражданам, имеющим детей</t>
  </si>
  <si>
    <t>02.7.E3.62292</t>
  </si>
  <si>
    <t>Региональный проект "Цифровая образовательная среда"</t>
  </si>
  <si>
    <t>02.7.E4.00000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</si>
  <si>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</si>
  <si>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02.7.E4.52100</t>
  </si>
  <si>
    <t>Создание центров цифрового образования детей</t>
  </si>
  <si>
    <t>02.7.E4.52190</t>
  </si>
  <si>
    <t>Реализация мероприятий, направленных на укрепление материально-технической базы центров цифрового образования детей</t>
  </si>
  <si>
    <t>02.7.E4.72190</t>
  </si>
  <si>
    <t>Региональный проект "Молодые профессионалы (Повышение конкурентоспособности профессионального образования)"</t>
  </si>
  <si>
    <t>02.7.E6.00000</t>
  </si>
  <si>
    <t>Государственная поддержка профессиональных образовательных организаций в целях обеспечения соответствия их материально-технической базы современным требованиям</t>
  </si>
  <si>
    <t>02.7.E6.61624</t>
  </si>
  <si>
    <t>Реализация мероприятий, направленных на укрепление материально-технической базы центров опережающей профессиональной подготовки</t>
  </si>
  <si>
    <t>02.7.E6.77230</t>
  </si>
  <si>
    <t>Региональный проект "Социальная активность"</t>
  </si>
  <si>
    <t>02.7.E8.00000</t>
  </si>
  <si>
    <t>Реализация региональных практик поддержки волонтерства по итогам Всероссийского конкурса "Регион добрых дел"</t>
  </si>
  <si>
    <t>02.7.E8.54120</t>
  </si>
  <si>
    <t>Реализация мероприятий по вовлечению граждан в добровольческую деятельность</t>
  </si>
  <si>
    <t>02.7.E8.76850</t>
  </si>
  <si>
    <t>Реализация мероприятий по вовлечению молодежи в творческую деятельность</t>
  </si>
  <si>
    <t>02.7.E8.76860</t>
  </si>
  <si>
    <t>Реализация мероприятий для студенческой молодежи</t>
  </si>
  <si>
    <t>02.7.E8.76870</t>
  </si>
  <si>
    <t>Региональная целевая программа "Содействие занятости женщин – создание условий дошкольного образования для детей в Ярославской области"</t>
  </si>
  <si>
    <t>02.8.00.00000</t>
  </si>
  <si>
    <t>Строительство и реконструкция зданий для реализации образовательной программы дошкольного образования</t>
  </si>
  <si>
    <t>02.8.01.00000</t>
  </si>
  <si>
    <t>Реализация мероприятий по строительству дошкольных образовательных организаций за счет средств областного бюджета</t>
  </si>
  <si>
    <t>02.8.01.74160</t>
  </si>
  <si>
    <t>Региональный проект "Содействие занятости женщин – создание условий дошкольного образования для детей в возрасте до трех лет"</t>
  </si>
  <si>
    <t>02.8.P2.00000</t>
  </si>
  <si>
    <t>Межбюджетные трансферты на создание дополнительных мест путем строительства зданий образовательных организаций для детей в возрасте от 2 месяцев до 3 лет</t>
  </si>
  <si>
    <t>02.8.P2.51590</t>
  </si>
  <si>
    <t>Субсидия на реализацию мероприятий по строительству зданий образовательных организаций для детей в возрасте от 1,5 до 3 лет</t>
  </si>
  <si>
    <t>02.8.P2.52320</t>
  </si>
  <si>
    <t>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</si>
  <si>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02.8.P2.52534</t>
  </si>
  <si>
    <t>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</si>
  <si>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02.8.P2.54610</t>
  </si>
  <si>
    <t>Субсидия на реализацию мероприятий по строительству и реконструкции дошкольных образовательных организаций за счет средств областного бюджета</t>
  </si>
  <si>
    <t>02.8.P2.Д1590</t>
  </si>
  <si>
    <t>Субсидия на реализацию мероприятий по строительству зданий образовательных организаций для детей в возрасте от 1,5 до 3 лет за счет средств областного бюджета</t>
  </si>
  <si>
    <t>02.8.P2.Д2320</t>
  </si>
  <si>
    <t>Государственная программа "Социальная поддержка населения Ярославской области"</t>
  </si>
  <si>
    <t>03.0.00.00000</t>
  </si>
  <si>
    <t>Ведомственная целевая программа "Социальная поддержка населения Ярославской области"</t>
  </si>
  <si>
    <t>03.1.00.00000</t>
  </si>
  <si>
    <t>Исполнение публичных обязательств региона, в том числе по переданным полномочиям Российской Федерации, по предоставлению выплат, пособий и компенсаций</t>
  </si>
  <si>
    <t>03.1.01.00000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</si>
  <si>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</si>
  <si>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03.1.01.51370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</si>
  <si>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</si>
  <si>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03.1.01.52200</t>
  </si>
  <si>
    <t>Субвенция на выплату государственных единовременных пособий и ежемесячных денежных компенсаций гражданам при возникновении поствакцинальных осложнений</t>
  </si>
  <si>
    <t>03.1.01.52400</t>
  </si>
  <si>
    <t>Субвенция на оплату жилищно-коммунальных услуг отдельным категориям граждан за счет средств федерального бюджета</t>
  </si>
  <si>
    <t>03.1.01.52500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</si>
  <si>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</si>
  <si>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03.1.01.52700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</si>
  <si>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</si>
  <si>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03.1.01.53800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</si>
  <si>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за счет средств резервного фонда Правительства Российской Федерации</t>
  </si>
  <si>
    <t>03.1.01.5380F</t>
  </si>
  <si>
    <t>Пенсия за выслугу лет государственным гражданским служащим субъектов Российской Федерации</t>
  </si>
  <si>
    <t>03.1.01.70710</t>
  </si>
  <si>
    <t>Региональная доплата к пенсии пенсионерам, получающим минимальную пенсию по старости, и иные региональные доплаты к пенсиям</t>
  </si>
  <si>
    <t>03.1.01.70720</t>
  </si>
  <si>
    <t>Субвенция на предоставление гражданам субсидий на оплату жилого помещения и коммунальных услуг</t>
  </si>
  <si>
    <t>03.1.01.70740</t>
  </si>
  <si>
    <t>Субвенция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</si>
  <si>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03.1.01.70750</t>
  </si>
  <si>
    <t>Дополнительное материальное обеспечение почетных граждан Ярославской области</t>
  </si>
  <si>
    <t>03.1.01.70790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</si>
  <si>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</si>
  <si>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03.1.01.70840</t>
  </si>
  <si>
    <t>Субвенция на денежные выплаты</t>
  </si>
  <si>
    <t>03.1.01.70860</t>
  </si>
  <si>
    <t>Субвенция на обеспечение деятельности органов местного самоуправления в сфере социальной защиты населения</t>
  </si>
  <si>
    <t>03.1.01.70870</t>
  </si>
  <si>
    <t>Субвенция на содержание специализированных учреждений в сфере социальной защиты населения</t>
  </si>
  <si>
    <t>03.1.01.70880</t>
  </si>
  <si>
    <t>Субвенция на социальную поддержку отдельных категорий граждан в части ежемесячного пособия на ребенка</t>
  </si>
  <si>
    <t>03.1.01.73040</t>
  </si>
  <si>
    <t>Доплаты к пенсиям лицам, внесшим значительный личный вклад в социально-экономическое развитие Ярославской области</t>
  </si>
  <si>
    <t>03.1.01.73060</t>
  </si>
  <si>
    <t>Выплаты семьям погибших военнослужащих и единовременная выплата ветеранам и инвалидам Великой Отечественной войны</t>
  </si>
  <si>
    <t>03.1.01.73070</t>
  </si>
  <si>
    <t>Государственная поддержка неработающих пенсионеров в учреждениях, подведомственных учредителю в сфере социальной поддержки населения</t>
  </si>
  <si>
    <t>03.1.01.73080</t>
  </si>
  <si>
    <t>Субвенция на компенсацию отдельным категориям граждан оплаты взноса на капитальный ремонт общего имущества в многоквартирном доме в части расходов по доставке выплат получателям</t>
  </si>
  <si>
    <t>03.1.01.75490</t>
  </si>
  <si>
    <t>Субвенция на осуществление ежемесячной денежной выплаты на ребенка в возрасте от трех до семи лет включительно в части расходов по доставке выплат получателям</t>
  </si>
  <si>
    <t>03.1.01.75510</t>
  </si>
  <si>
    <t>Ежемесячная доплата к пенсии лицам, замещавшим государственные должности Ярославской области</t>
  </si>
  <si>
    <t>03.1.01.76380</t>
  </si>
  <si>
    <t>Субвенция на осуществление ежемесячной денежной выплаты на ребенка в возрасте от трех до семи лет включительно</t>
  </si>
  <si>
    <t>03.1.01.R3020</t>
  </si>
  <si>
    <t>Субвенция на осуществление ежемесячной денежной выплаты на ребенка в возрасте от трех до семи лет включительно за счет средств резервного фонда Правительства Российской Федерации и средств областного бюджета</t>
  </si>
  <si>
    <t>03.1.01.R302F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</si>
  <si>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</si>
  <si>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03.1.01.R4620</t>
  </si>
  <si>
    <t>Предоставление социальных услуг населению Ярославской области на основе соблюдения стандартов и нормативов</t>
  </si>
  <si>
    <t>03.1.02.00000</t>
  </si>
  <si>
    <t>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 за счет резервного фонда Правительства Российской Федерации</t>
  </si>
  <si>
    <t>03.1.02.58340</t>
  </si>
  <si>
    <t>Обеспечение расходов, связанных с оплатой отпусков и выплатой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соответствии с решениями Правительства Российской Федерации в 2020 году предоставлялись выплаты стимулирующего характера за особые условия труда и дополнительную нагрузку, в том числе в целях компенсации ранее произведенных расходов на указанные цели, за счет средств резервного фонда Правительства Российской Федерации</t>
  </si>
  <si>
    <t>03.1.02.58370</t>
  </si>
  <si>
    <t>Стационарные учреждения социального обслуживания для граждан пожилого возраста и инвалидов</t>
  </si>
  <si>
    <t>03.1.02.70730</t>
  </si>
  <si>
    <t>Прочие учреждения в сфере социальной политики</t>
  </si>
  <si>
    <t>03.1.02.70800</t>
  </si>
  <si>
    <t>Реализация отдельных функций и полномочий в области социальной поддержки населения</t>
  </si>
  <si>
    <t>03.1.02.70810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</si>
  <si>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</si>
  <si>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03.1.02.70850</t>
  </si>
  <si>
    <t>Предоставление гранта в форме субсидий на исполнение государственного социального заказа в сфере предоставления социального обслуживания и предоставление субсидии на возмещение затрат, связанных с предоставлением социальных услуг</t>
  </si>
  <si>
    <t>03.1.02.75550</t>
  </si>
  <si>
    <t>Социальная защита семей с детьми, инвалидов, ветеранов, граждан и детей, оказавшихся в трудной жизненной ситуации</t>
  </si>
  <si>
    <t>03.1.03.00000</t>
  </si>
  <si>
    <t>Социальная поддержка Героев Советского Союза, Героев Российской Федерации и полных кавалеров ордена Славы</t>
  </si>
  <si>
    <t>03.1.03.52520</t>
  </si>
  <si>
    <t>Осуществление переданных полномочий Российской Федерации по перевозке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</si>
  <si>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03.1.03.59400</t>
  </si>
  <si>
    <t>Обеспечение мер социальной поддержки реабилитированных лиц и лиц, признанных пострадавшими от политических репрессий</t>
  </si>
  <si>
    <t>03.1.03.70770</t>
  </si>
  <si>
    <t>03.1.03.70810</t>
  </si>
  <si>
    <t>Субвенция на оказание социальной помощи отдельным категориям граждан</t>
  </si>
  <si>
    <t>03.1.03.70890</t>
  </si>
  <si>
    <t>03.1.03.73070</t>
  </si>
  <si>
    <t>Меры социальной поддержки лиц, осуществивших погребение</t>
  </si>
  <si>
    <t>03.1.03.75650</t>
  </si>
  <si>
    <t>Содействие организации безопасных условий трудовой деятельности и охраны труда, развитию социального партнерства</t>
  </si>
  <si>
    <t>03.1.04.00000</t>
  </si>
  <si>
    <t>03.1.04.70810</t>
  </si>
  <si>
    <t>Кадровое, информационное, научно-методическое и организационное обеспечение отрасли социальной защиты населения и социального обслуживания населения</t>
  </si>
  <si>
    <t>03.1.05.00000</t>
  </si>
  <si>
    <t>03.1.05.70810</t>
  </si>
  <si>
    <t>Областная целевая программа "Семья и дети Ярославии"</t>
  </si>
  <si>
    <t>03.3.00.00000</t>
  </si>
  <si>
    <t>Реализация региональной семейной политики и политики в интересах детей</t>
  </si>
  <si>
    <t>03.3.01.00000</t>
  </si>
  <si>
    <t>Создание условий для развития и благополучия детей и семей с детьми</t>
  </si>
  <si>
    <t>03.3.01.70980</t>
  </si>
  <si>
    <t>Организация и обеспечение отдыха и оздоровления детей</t>
  </si>
  <si>
    <t>03.3.02.00000</t>
  </si>
  <si>
    <t>Обеспечение организации отдыха и оздоровления детей</t>
  </si>
  <si>
    <t>03.3.02.70950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</si>
  <si>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</si>
  <si>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03.3.02.71000</t>
  </si>
  <si>
    <t>Субсидия на укрепление материально-технической базы загородных организаций отдыха детей и их оздоровления, находящихся в муниципальной собственности</t>
  </si>
  <si>
    <t>03.3.02.71020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</si>
  <si>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</si>
  <si>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03.3.02.71060</t>
  </si>
  <si>
    <t>Субвенция на компенсацию части расходов на приобретение путевки в организации отдыха детей и их оздоровления</t>
  </si>
  <si>
    <t>03.3.02.74390</t>
  </si>
  <si>
    <t>Субвенция на частичную оплату стоимости путевки в организации отдыха детей и их оздоровления</t>
  </si>
  <si>
    <t>03.3.02.75160</t>
  </si>
  <si>
    <t>Развитие и обеспечение функционирования системы профилактики безнадзорности, правонарушений несовершеннолетних</t>
  </si>
  <si>
    <t>03.3.03.00000</t>
  </si>
  <si>
    <t>Реализация мероприятий по профилактике безнадзорности, правонарушений и защите прав несовершеннолетних детей</t>
  </si>
  <si>
    <t>03.3.03.70960</t>
  </si>
  <si>
    <t>Региональная целевая программа "Государственная поддержка и повышение качества жизни семей с детьми и граждан старшего поколения в Ярославской области"</t>
  </si>
  <si>
    <t>03.4.00.00000</t>
  </si>
  <si>
    <t>Региональный проект "Финансовая поддержка семей при рождении детей"</t>
  </si>
  <si>
    <t>03.4.P1.00000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</si>
  <si>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</si>
  <si>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03.4.P1.50840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</si>
  <si>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</si>
  <si>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03.4.P1.55730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</si>
  <si>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</si>
  <si>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03.4.P1.75480</t>
  </si>
  <si>
    <t>Региональный проект "Старшее поколение"</t>
  </si>
  <si>
    <t>03.4.P3.00000</t>
  </si>
  <si>
    <t>Субсидия на финансовое обеспечение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</si>
  <si>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03.4.P3.51210</t>
  </si>
  <si>
    <t>Организация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</si>
  <si>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03.4.P3.52940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</si>
  <si>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</si>
  <si>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03.4.P3.54680</t>
  </si>
  <si>
    <t>Реализация отдельных функций и полномочий в области социальной поддержки пожилых граждан</t>
  </si>
  <si>
    <t>03.4.P3.70940</t>
  </si>
  <si>
    <t>Организация профессионального обучения и дополнительного профессионального образования лиц в возрасте 50-ти лет и старше, а также лиц предпенсионного возраста за счет средств областного бюджета</t>
  </si>
  <si>
    <t>03.4.P3.Д2940</t>
  </si>
  <si>
    <t>Государственная программа "Доступная среда в Ярославской области"</t>
  </si>
  <si>
    <t>04.0.00.00000</t>
  </si>
  <si>
    <t>Подпрограмма "Формирование и совершенствование системы комплексной реабилитации и абилитации инвалидов, в том числе детей-инвалидов"</t>
  </si>
  <si>
    <t>04.2.00.00000</t>
  </si>
  <si>
    <t>Формирование условий для развития системы комплексной реабилитации и абилитации инвалидов, в том числе детей-инвалидов, а также ранней помощи в Ярославской области</t>
  </si>
  <si>
    <t>04.2.04.00000</t>
  </si>
  <si>
    <t>Приобретение оборудования для государственных учреждений Ярославской области, предоставляющих услуги по реабилитации и абилитации инвалидов, в том числе детей-инвалидов</t>
  </si>
  <si>
    <t>04.2.04.R5140</t>
  </si>
  <si>
    <t>Формирование условий для беспрепятственного доступа инвалидов и других маломобильных групп населения к приоритетным объектам и услугам в приоритетных сферах жизнедеятельности в Ярославской области</t>
  </si>
  <si>
    <t>04.2.05.00000</t>
  </si>
  <si>
    <t>Мероприятия по созданию в образовательных организациях условий для получения детьми-инвалидами качественного образования и по поддержке учреждений спортивной направленности по адаптивной физической культуре и спорту</t>
  </si>
  <si>
    <t>04.2.05.R0270</t>
  </si>
  <si>
    <t>Обеспечение социальных гарантий инвалидов</t>
  </si>
  <si>
    <t>04.2.06.00000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</si>
  <si>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за счет средств федерального бюджета</t>
  </si>
  <si>
    <t>04.2.06.52800</t>
  </si>
  <si>
    <t>Обеспечение инвалидов с ограниченными возможностями передвижения специальными средствами и приспособлениями для оборудования и оснащения жилых помещений</t>
  </si>
  <si>
    <t>04.2.06.71080</t>
  </si>
  <si>
    <t>Создание условий  для обеспечения  развития инклюзивного образования инвалидов в  профессиональных образовательных организациях Ярославской области</t>
  </si>
  <si>
    <t>04.2.07.00000</t>
  </si>
  <si>
    <t>Мероприятия по созданию базовых профессиональных образовательных организаций, обеспечивающих поддержку региональных систем инклюзивного профессионального образования инвалидов</t>
  </si>
  <si>
    <t>04.2.07.R0270</t>
  </si>
  <si>
    <t>Государственная программа "Обеспечение доступным и комфортным жильем населения Ярославской области"</t>
  </si>
  <si>
    <t>05.0.00.00000</t>
  </si>
  <si>
    <t>Подпрограмма "Стимулирование развития жилищного строительства на территории Ярославской области"</t>
  </si>
  <si>
    <t>05.1.00.00000</t>
  </si>
  <si>
    <t>Переселение граждан из жилищного фонда, признанного непригодным для проживания, и (или) жилищного фонда с высоким уровнем износа</t>
  </si>
  <si>
    <t>05.1.01.00000</t>
  </si>
  <si>
    <t>Субсидия на переселение граждан из жилищного фонда, признанного непригодным для проживания, и (или) жилищного фонда с высоким уровнем износа</t>
  </si>
  <si>
    <t>05.1.01.71210</t>
  </si>
  <si>
    <t>Государственная поддержка молодых семей Ярославской области в приобретении (строительстве) жилья</t>
  </si>
  <si>
    <t>05.1.03.00000</t>
  </si>
  <si>
    <t>Субсидия на государственную поддержку молодых семей Ярославской области в приобретении (строительстве) жилья в части предоставления дополнительной социальной выплаты молодой семье при рождении (усыновлении) ребенка</t>
  </si>
  <si>
    <t>05.1.03.75570</t>
  </si>
  <si>
    <t>Субсидия на государственную поддержку молодых семей Ярославской области в приобретении (строительстве) жилья</t>
  </si>
  <si>
    <t>05.1.03.R4970</t>
  </si>
  <si>
    <t>Улучшение жилищных условий многодетных семей</t>
  </si>
  <si>
    <t>05.1.04.00000</t>
  </si>
  <si>
    <t>Субсидия многодетным семьям на улучшение жилищных условий</t>
  </si>
  <si>
    <t>05.1.04.71240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</si>
  <si>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</si>
  <si>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05.1.08.00000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</si>
  <si>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</si>
  <si>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05.1.08.71200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</si>
  <si>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</si>
  <si>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05.1.08.R0820</t>
  </si>
  <si>
    <t>Развитие градостроительной документации в Ярославской области</t>
  </si>
  <si>
    <t>05.1.09.00000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</si>
  <si>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</si>
  <si>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05.1.09.71280</t>
  </si>
  <si>
    <t>Реализация мероприятий по актуализации схемы территориального планирования Ярославской области</t>
  </si>
  <si>
    <t>05.1.09.76960</t>
  </si>
  <si>
    <t>Улучшение жилищных условий отдельных категорий граждан за счет средств федерального бюджета на территории Ярославской области</t>
  </si>
  <si>
    <t>05.1.10.00000</t>
  </si>
  <si>
    <t>05.1.10.51350</t>
  </si>
  <si>
    <t>Обеспечение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</si>
  <si>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05.1.10.51760</t>
  </si>
  <si>
    <t>Государственная поддержка граждан, проживающих на территории Ярославской области, в сфере ипотечного жилищного кредитования</t>
  </si>
  <si>
    <t>05.1.11.00000</t>
  </si>
  <si>
    <t>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</t>
  </si>
  <si>
    <t>05.1.11.71230</t>
  </si>
  <si>
    <t>Возмещение кредитным организациям и (или) юридическим лицам, аккредитованным по стандартам акционерного общества "Агентство ипотечного жилищного кредитования", затрат, связанных со снижением процентных ставок по ипотечным кредитам (займам), предоставленным гражданам на приобретение жилого помещения (жилого дома)</t>
  </si>
  <si>
    <t>05.1.11.76000</t>
  </si>
  <si>
    <t>Улучшение жилищных условий реабилитированных лиц</t>
  </si>
  <si>
    <t>05.1.13.00000</t>
  </si>
  <si>
    <t>Субсидия на улучшение жилищных условий реабилитированных лиц</t>
  </si>
  <si>
    <t>05.1.13.76390</t>
  </si>
  <si>
    <t>Исполнение обязательств по стимулированию программ развития жилищного строительства муниципальных образований Ярославской области</t>
  </si>
  <si>
    <t>05.1.14.00000</t>
  </si>
  <si>
    <t>Субсидия на строительство социальных объектов в рамках мероприятий по стимулированию программ развития жилищного строительства</t>
  </si>
  <si>
    <t>05.1.14.76440</t>
  </si>
  <si>
    <t>Региональная адресная программа по переселению граждан из аварийного жилищного фонда Ярославской области</t>
  </si>
  <si>
    <t>05.2.00.00000</t>
  </si>
  <si>
    <t>Региональный проект "Обеспечение устойчивого сокращения непригодного для проживания жилищного фонда"</t>
  </si>
  <si>
    <t>05.2.F3.00000</t>
  </si>
  <si>
    <t>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</si>
  <si>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05.2.F3.67483</t>
  </si>
  <si>
    <t>Субсидия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</si>
  <si>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05.2.F3.67484</t>
  </si>
  <si>
    <t>Ведомственная целевая программа департамента строительства Ярославской области</t>
  </si>
  <si>
    <t>05.3.00.00000</t>
  </si>
  <si>
    <t>Выполнение работ в качестве технического заказчика при строительстве, реконструкции объектов социальной сферы собственности Ярославской области</t>
  </si>
  <si>
    <t>05.3.01.00000</t>
  </si>
  <si>
    <t>Обеспечение деятельности казенного учреждения</t>
  </si>
  <si>
    <t>05.3.01.71350</t>
  </si>
  <si>
    <t>Управление материальными запасами, созданными в целях гражданской обороны</t>
  </si>
  <si>
    <t>05.3.02.00000</t>
  </si>
  <si>
    <t>Предупреждение и ликвидация последствий чрезвычайных ситуаций и стихийных бедствий природного и техногенного характера</t>
  </si>
  <si>
    <t>05.3.02.71330</t>
  </si>
  <si>
    <t>Региональная целевая программа "Жилье"</t>
  </si>
  <si>
    <t>05.4.00.00000</t>
  </si>
  <si>
    <t>Региональный проект "Жилье"</t>
  </si>
  <si>
    <t>05.4.F1.00000</t>
  </si>
  <si>
    <t>Реализация мероприятий по стимулированию программ развития жилищного строительства</t>
  </si>
  <si>
    <t>05.4.F1.50210</t>
  </si>
  <si>
    <t>Подпрограмма "Восстановление прав участников строительства проблемных жилых домов Ярославской области"</t>
  </si>
  <si>
    <t>05.5.00.00000</t>
  </si>
  <si>
    <t>Содействие восстановлению прав участников строительства проблемных жилых домов Ярославской области</t>
  </si>
  <si>
    <t>05.5.01.00000</t>
  </si>
  <si>
    <t>Субсидия в виде имущественного взноса в имущество публично-правовой компании "Фонд защиты прав граждан – участников долевого строительства" на финансирование мероприятий по восстановлению прав участников строительства</t>
  </si>
  <si>
    <t>05.5.01.76840</t>
  </si>
  <si>
    <t>Государственная программа "Формирование современной городской среды муниципальных образований на территории Ярославской области"</t>
  </si>
  <si>
    <t>06.0.00.00000</t>
  </si>
  <si>
    <t>Региональная целевая программа "Создание комфортной городской среды на территории Ярославской области"</t>
  </si>
  <si>
    <t>06.1.00.00000</t>
  </si>
  <si>
    <t>Региональный проект "Формирование комфортной городской среды"</t>
  </si>
  <si>
    <t>06.1.F2.00000</t>
  </si>
  <si>
    <t>Межбюджетные трансферты на реализацию проектов создания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</t>
  </si>
  <si>
    <t>06.1.F2.54240</t>
  </si>
  <si>
    <t>Субсидия на формирование современной городской среды</t>
  </si>
  <si>
    <t>06.1.F2.55550</t>
  </si>
  <si>
    <t>Государственная программа "Содействие занятости населения Ярославской области"</t>
  </si>
  <si>
    <t>07.0.00.00000</t>
  </si>
  <si>
    <t>Ведомственная целевая программа "Содействие занятости населения Ярославской области"</t>
  </si>
  <si>
    <t>07.1.00.00000</t>
  </si>
  <si>
    <t>Содействие занятости населения</t>
  </si>
  <si>
    <t>07.1.01.00000</t>
  </si>
  <si>
    <t>Реализация дополнительных мероприятий, направленных на снижение напряженности на рынке труда Ярославской области</t>
  </si>
  <si>
    <t>07.1.01.58520</t>
  </si>
  <si>
    <t>Активная политика занятости населения</t>
  </si>
  <si>
    <t>07.1.01.71360</t>
  </si>
  <si>
    <t>Обеспечение деятельности подведомственных учреждений и активная политика занятости населения</t>
  </si>
  <si>
    <t>07.1.01.71370</t>
  </si>
  <si>
    <t>Субсидия на обеспечение трудоустройства несовершеннолетних граждан на временные рабочие места</t>
  </si>
  <si>
    <t>07.1.01.76950</t>
  </si>
  <si>
    <t>Обеспечение социальной поддержки безработных граждан</t>
  </si>
  <si>
    <t>07.1.03.00000</t>
  </si>
  <si>
    <t>Социальные выплаты безработным гражданам за счет средств федерального бюджета</t>
  </si>
  <si>
    <t>07.1.03.52900</t>
  </si>
  <si>
    <t>Социальные выплаты безработным гражданам за счет средств резервного фонда Правительства Российской Федерации</t>
  </si>
  <si>
    <t>07.1.03.5290F</t>
  </si>
  <si>
    <t>Содействие занятости инвалидов</t>
  </si>
  <si>
    <t>07.1.05.00000</t>
  </si>
  <si>
    <t>Реализация мероприятий по содействию занятости инвалидов</t>
  </si>
  <si>
    <t>07.1.05.71380</t>
  </si>
  <si>
    <t>Региональная программа "Оказание содействия добровольному переселению в Ярославскую область соотечественников, проживающих за рубежом"</t>
  </si>
  <si>
    <t>07.3.00.00000</t>
  </si>
  <si>
    <t>Создание условий для адаптации и интеграции участников Программы и членов их семей в принимающее сообщество, оказание мер социальной поддержки, предоставление государственных и муниципальных услуг, содействие в жилищном обустройстве</t>
  </si>
  <si>
    <t>07.3.02.00000</t>
  </si>
  <si>
    <t>Предоставление дополнительных гарантий и мер социальной поддержки, оказание социальной помощи в жилищном обустройстве</t>
  </si>
  <si>
    <t>07.3.02.R0860</t>
  </si>
  <si>
    <t>Региональная целевая программа "Поддержка занятости и повышение эффективности рынка труда для обеспечения роста производительности труда в Ярославской области"</t>
  </si>
  <si>
    <t>07.6.00.00000</t>
  </si>
  <si>
    <t>Региональный проект "Поддержка занятости и повышение эффективности рынка труда для обеспечения роста производительности труда"</t>
  </si>
  <si>
    <t>07.6.L3.00000</t>
  </si>
  <si>
    <t>Повышение эффективности службы занятости</t>
  </si>
  <si>
    <t>07.6.L3.52910</t>
  </si>
  <si>
    <t>Переобучение, повышение квалификации работников предприятий в целях поддержки занятости и повышения эффективности рынка труда</t>
  </si>
  <si>
    <t>07.6.L3.55690</t>
  </si>
  <si>
    <t>Государственная программа "Обеспечение общественного порядка и противодействие преступности на территории Ярославской области"</t>
  </si>
  <si>
    <t>08.0.00.00000</t>
  </si>
  <si>
    <t>Региональная целевая программа "Повышение безопасности дорожного движения в Ярославской области"</t>
  </si>
  <si>
    <t>08.2.00.00000</t>
  </si>
  <si>
    <t>Формирование навыков поведения участников дорожного движения, соблюдение норм и правил дорожного движения</t>
  </si>
  <si>
    <t>08.2.01.00000</t>
  </si>
  <si>
    <t>Реализация мероприятий по повышению безопасности дорожного движения и приобретению специального автотранспорта и специальных технических устройств</t>
  </si>
  <si>
    <t>08.2.01.71410</t>
  </si>
  <si>
    <t>Осуществление комплекса мер по обеспечению безопасности детей в ходе их участия в дорожном движении</t>
  </si>
  <si>
    <t>08.2.02.00000</t>
  </si>
  <si>
    <t>Реализация мероприятий по повышению безопасности дорожного движения</t>
  </si>
  <si>
    <t>08.2.02.71410</t>
  </si>
  <si>
    <t>Областная целевая программа "Комплексные меры противодействия злоупотреблению наркотиками и их незаконному обороту"</t>
  </si>
  <si>
    <t>08.3.00.00000</t>
  </si>
  <si>
    <t>Развитие системы профилактики немедицинского потребления наркотиков</t>
  </si>
  <si>
    <t>08.3.01.00000</t>
  </si>
  <si>
    <t>Мероприятия по антинаркотической пропаганде, профилактике наркомании и правонарушений в сфере незаконного потребления и оборота наркотиков</t>
  </si>
  <si>
    <t>08.3.01.75770</t>
  </si>
  <si>
    <t>Развитие системы мониторинга и оценки развития наркоситуации в регионе с использованием единого банка данных по вопросам, касающимся оборота наркотических средств, психотропных веществ и их прекурсоров, а также противодействия их незаконному обороту</t>
  </si>
  <si>
    <t>08.3.03.00000</t>
  </si>
  <si>
    <t>Проведение областного социологического исследования</t>
  </si>
  <si>
    <t>08.3.03.74910</t>
  </si>
  <si>
    <t>Областная целевая программа "Профилактика правонарушений в Ярославской области"</t>
  </si>
  <si>
    <t>08.6.00.00000</t>
  </si>
  <si>
    <t>Развитие и обеспечение функционирования системы комплексного обеспечения общественного порядка и общественной безопасности, общей профилактики правонарушений</t>
  </si>
  <si>
    <t>08.6.01.00000</t>
  </si>
  <si>
    <t>Субвенция федеральному бюджету на 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</si>
  <si>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08.6.01.57010</t>
  </si>
  <si>
    <t>Выплаты населению за добровольную сдачу незаконно хранящегося оружия и боеприпасов</t>
  </si>
  <si>
    <t>08.6.01.74690</t>
  </si>
  <si>
    <t>Развитие системы размещения информации о лицах, пропавших без вести</t>
  </si>
  <si>
    <t>08.6.01.74840</t>
  </si>
  <si>
    <t>Приобретение оперативно-технических и специальных технических средств контроля и связи</t>
  </si>
  <si>
    <t>08.6.01.75360</t>
  </si>
  <si>
    <t>Подготовка и размещение в средствах массовой информации социальных радиороликов и видеороликов, изготовление наглядной агитации по профилактике преступлений и происшествий, привлечению граждан к правоохранительной деятельности</t>
  </si>
  <si>
    <t>08.6.01.75380</t>
  </si>
  <si>
    <t>Профилактика экстремизма и терроризма</t>
  </si>
  <si>
    <t>08.6.02.00000</t>
  </si>
  <si>
    <t>Реализация мероприятий по развитию системы видеонаблюдения в наиболее криминогенных местах и местах массового пребывания граждан</t>
  </si>
  <si>
    <t>08.6.02.74700</t>
  </si>
  <si>
    <t>Приобретение ручных металлодетекторов</t>
  </si>
  <si>
    <t>08.6.02.75130</t>
  </si>
  <si>
    <t>Государственная программа "Защита населения и территории Ярославской области от чрезвычайных ситуаций, обеспечение пожарной безопасности и безопасности людей на водных объектах"</t>
  </si>
  <si>
    <t>10.0.00.00000</t>
  </si>
  <si>
    <t>Областная целевая программа "Повышение безопасности жизнедеятельности населения"</t>
  </si>
  <si>
    <t>10.1.00.00000</t>
  </si>
  <si>
    <t>Развитие материально-технической базы противопожарной службы Ярославской области</t>
  </si>
  <si>
    <t>10.1.02.00000</t>
  </si>
  <si>
    <t>Приобретение оборудования и расходных материалов для оснащения пожарно-спасательных сил Ярославской области</t>
  </si>
  <si>
    <t>10.1.02.75550</t>
  </si>
  <si>
    <t>Предоставление субсидий добровольным пожарным командам за участие в тушении пожаров и проведении аварийно-спасательных работ</t>
  </si>
  <si>
    <t>10.1.04.00000</t>
  </si>
  <si>
    <t>Мероприятия по тушению пожаров и проведению аварийно-спасательных работ</t>
  </si>
  <si>
    <t>10.1.04.71440</t>
  </si>
  <si>
    <t>Областная целевая программа "Обеспечение безопасности граждан на водных объектах"</t>
  </si>
  <si>
    <t>10.2.00.00000</t>
  </si>
  <si>
    <t>Модернизация мест массового отдыха населения на водных объектах, направленная на обеспечение безопасности, охраны жизни и здоровья людей</t>
  </si>
  <si>
    <t>10.2.02.00000</t>
  </si>
  <si>
    <t>Субсидия на реализацию мероприятий по обеспечению безопасности граждан на водных объектах</t>
  </si>
  <si>
    <t>10.2.02.71450</t>
  </si>
  <si>
    <t>Областная целевая программа "Создание системы обеспечения вызова экстренных оперативных служб по единому номеру "112" на базе единых дежурно-диспетчерских служб муниципальных образований в Ярославской области"</t>
  </si>
  <si>
    <t>10.3.00.00000</t>
  </si>
  <si>
    <t>Создание центров обработки вызовов Системы-112</t>
  </si>
  <si>
    <t>10.3.01.00000</t>
  </si>
  <si>
    <t>Создание основного центра обработки вызова Системы-112</t>
  </si>
  <si>
    <t>10.3.01.71470</t>
  </si>
  <si>
    <t>Ведомственная целевая программа "Реализация государственной политики в области гражданской защиты и пожарной безопасности"</t>
  </si>
  <si>
    <t>10.4.00.00000</t>
  </si>
  <si>
    <t>Обеспечение деятельности противопожарной и аварийно-спасательной службы</t>
  </si>
  <si>
    <t>10.4.01.00000</t>
  </si>
  <si>
    <t>Обеспечение деятельности подведомственных учреждений в сфере пожарной безопасности</t>
  </si>
  <si>
    <t>10.4.01.71480</t>
  </si>
  <si>
    <t>Обеспечение деятельности подведомственных учреждений в сфере гражданской защиты населения от чрезвычайных ситуаций различного характера</t>
  </si>
  <si>
    <t>10.4.01.71550</t>
  </si>
  <si>
    <t>Ежемесячная дополнительная выплата к пенсии спасателям аварийно-спасательной службы, аварийно-спасательных формирований Ярославской области</t>
  </si>
  <si>
    <t>10.4.01.74490</t>
  </si>
  <si>
    <t>Обеспечение предоставления образовательных услуг государственным образовательным бюджетным учреждением дополнительного профессионального образования специалистов Ярославской области "Учебно-методический центр по гражданской обороне и чрезвычайным ситуациям"</t>
  </si>
  <si>
    <t>10.4.02.00000</t>
  </si>
  <si>
    <t>Обеспечение деятельности подведомственных учреждений в сфере предоставления образовательных услуг</t>
  </si>
  <si>
    <t>10.4.02.71510</t>
  </si>
  <si>
    <t>Обеспечение хранения запасов имущества гражданской обороны</t>
  </si>
  <si>
    <t>10.4.03.00000</t>
  </si>
  <si>
    <t>Обеспечение деятельности подведомственных учреждений в сфере хранения запасов имущества гражданской обороны</t>
  </si>
  <si>
    <t>10.4.03.71520</t>
  </si>
  <si>
    <t>Восполнение запасов имущества гражданской обороны Ярославской области</t>
  </si>
  <si>
    <t>10.4.04.00000</t>
  </si>
  <si>
    <t>10.4.04.71520</t>
  </si>
  <si>
    <t>Поддержание в постоянной готовности региональной системы оповещения Ярославской области</t>
  </si>
  <si>
    <t>10.4.05.00000</t>
  </si>
  <si>
    <t>Мероприятия по поддержке в постоянной готовности региональной автоматизированной системы центрального оповещения в Ярославской области</t>
  </si>
  <si>
    <t>10.4.05.72350</t>
  </si>
  <si>
    <t>Обеспечение содержания государственного казенного учреждения Ярославской области "Безопасный регион"</t>
  </si>
  <si>
    <t>10.4.07.00000</t>
  </si>
  <si>
    <t>Обеспечение деятельности подведомственных учреждений</t>
  </si>
  <si>
    <t>10.4.07.76360</t>
  </si>
  <si>
    <t>Областная целевая программа "Развитие региональной системы оповещения Ярославской области"</t>
  </si>
  <si>
    <t>10.6.00.00000</t>
  </si>
  <si>
    <t>Модернизация и оснащение региональной системы оповещения Ярославской области</t>
  </si>
  <si>
    <t>10.6.02.00000</t>
  </si>
  <si>
    <t>Приобретение и установка технических средств системы оповещения, в том числе нового поколения</t>
  </si>
  <si>
    <t>10.6.02.75220</t>
  </si>
  <si>
    <t>Государственная программа "Развитие культуры и туризма в Ярославской области"</t>
  </si>
  <si>
    <t>11.0.00.00000</t>
  </si>
  <si>
    <t>Ведомственная целевая программа департамента культуры Ярославской области</t>
  </si>
  <si>
    <t>11.1.00.00000</t>
  </si>
  <si>
    <t>Предоставление государственных услуг (выполнение работ) в области образования в сфере культуры</t>
  </si>
  <si>
    <t>11.1.01.00000</t>
  </si>
  <si>
    <t>Обеспечение деятельности учреждений, подведомственных учредителю в сфере культуры</t>
  </si>
  <si>
    <t>11.1.01.71560</t>
  </si>
  <si>
    <t>Государственная поддержка талантливой молодежи</t>
  </si>
  <si>
    <t>11.1.01.71580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</si>
  <si>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учреждениях среднего профессионального образования, в сфере культуры</t>
  </si>
  <si>
    <t>11.1.01.71680</t>
  </si>
  <si>
    <t>Единовременное денежное пособие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культуры</t>
  </si>
  <si>
    <t>11.1.01.74230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</si>
  <si>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культуры</t>
  </si>
  <si>
    <t>11.1.01.74240</t>
  </si>
  <si>
    <t>Ежегодная выплата на приобретение учебной литературы и письменных принадлежностей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обучающимся по образовательным программам среднего профессионального образования в образовательных организациях по очной форме, в сфере культуры</t>
  </si>
  <si>
    <t>11.1.01.74250</t>
  </si>
  <si>
    <t>Денежная компенсация на обеспечение имуществом при выпуске из образовательной организации детям-сиротам и детям, оставшимся без попечения родителей, лицам из их числа, лицам, потерявшим в период обучения обоих родителей или единственного родителя, являющимся выпускниками организаций, осуществляющих образовательную деятельность, и обучившимся по основным образовательным программам, в сфере культуры</t>
  </si>
  <si>
    <t>11.1.01.74260</t>
  </si>
  <si>
    <t>Укрепление материально-технической базы муниципальных учреждений культуры Ярославской области</t>
  </si>
  <si>
    <t>11.1.02.00000</t>
  </si>
  <si>
    <t>Субсидия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</si>
  <si>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11.1.02.R4670</t>
  </si>
  <si>
    <t>Содействие реализации права граждан на участие в культурной жизни региона</t>
  </si>
  <si>
    <t>11.1.03.00000</t>
  </si>
  <si>
    <t>Поддержка творческих инициатив и проектов в сфере культуры</t>
  </si>
  <si>
    <t>11.1.03.71600</t>
  </si>
  <si>
    <t>Межбюджетные трансферты на выплату денежных поощрений лучшим сельским учреждениям культуры и лучшим работникам сельских учреждений культуры</t>
  </si>
  <si>
    <t>11.1.03.R5193</t>
  </si>
  <si>
    <t>Содействие доступу граждан к культурным ценностям</t>
  </si>
  <si>
    <t>11.1.04.00000</t>
  </si>
  <si>
    <t>11.1.04.71560</t>
  </si>
  <si>
    <t>Поддержка доступа граждан к информационно-библиотечным ресурсам</t>
  </si>
  <si>
    <t>11.1.05.00000</t>
  </si>
  <si>
    <t>11.1.05.71560</t>
  </si>
  <si>
    <t>Субсидия на подключение общедоступных библиотек к сети "Интернет"</t>
  </si>
  <si>
    <t>11.1.05.R5198</t>
  </si>
  <si>
    <t>Предоставление театрально-концертных услуг населению</t>
  </si>
  <si>
    <t>11.1.06.00000</t>
  </si>
  <si>
    <t>11.1.06.71560</t>
  </si>
  <si>
    <t>Субсидия на поддержку творческой деятельности и укрепление материально-технической базы муниципальных театров</t>
  </si>
  <si>
    <t>11.1.06.R4660</t>
  </si>
  <si>
    <t>Поддержка творческой деятельности и техническое оснащение детских и кукольных театров</t>
  </si>
  <si>
    <t>11.1.06.R5170</t>
  </si>
  <si>
    <t>Поддержка доступности культурных услуг и реализации права граждан на свободу творчества</t>
  </si>
  <si>
    <t>11.1.07.00000</t>
  </si>
  <si>
    <t>11.1.07.71560</t>
  </si>
  <si>
    <t>Государственная поддержка неработающих пенсионеров в учреждениях, подведомственных учредителю в сфере культуры</t>
  </si>
  <si>
    <t>11.1.07.71720</t>
  </si>
  <si>
    <t>Формирование конкурентной среды и оценка качества оказываемых услуг в сфере культуры</t>
  </si>
  <si>
    <t>11.1.08.00000</t>
  </si>
  <si>
    <t>Мероприятия по независимой оценке качества услуг в сфере культуры</t>
  </si>
  <si>
    <t>11.1.08.75810</t>
  </si>
  <si>
    <t>Реализация мероприятий по исполнению указов Президента Российской Федерации в части повышения оплаты труда работников муниципальных учреждений в сфере культуры</t>
  </si>
  <si>
    <t>11.1.09.00000</t>
  </si>
  <si>
    <t>Субсидия на повышение оплаты труда работников муниципальных учреждений в сфере культуры</t>
  </si>
  <si>
    <t>11.1.09.75900</t>
  </si>
  <si>
    <t>Областная целевая программа "Развитие туризма и отдыха в Ярославской области"</t>
  </si>
  <si>
    <t>11.3.00.00000</t>
  </si>
  <si>
    <t>Создание благоприятных условий для развития туризма в Ярославской области</t>
  </si>
  <si>
    <t>11.3.01.00000</t>
  </si>
  <si>
    <t>Предоставление субсидий некоммерческим организациям, осуществляющим деятельность в области туризма</t>
  </si>
  <si>
    <t>11.3.01.76200</t>
  </si>
  <si>
    <t>Содействие увеличению количества объектов туристской инфраструктуры, росту их потенциала в сфере обслуживания туристов</t>
  </si>
  <si>
    <t>11.3.02.00000</t>
  </si>
  <si>
    <t>Субсидия на строительство (реконструкцию) объектов обеспечивающей инфраструктуры, входящих в состав инвестиционных проектов по созданию туристских кластеров</t>
  </si>
  <si>
    <t>11.3.02.R3840</t>
  </si>
  <si>
    <t>Формирование приоритетных конкурентоспособных туристских продуктов</t>
  </si>
  <si>
    <t>11.3.03.00000</t>
  </si>
  <si>
    <t>Предоставление грантов для поддержки проектов в области внутреннего и въездного туризма в Ярославской области</t>
  </si>
  <si>
    <t>11.3.03.71770</t>
  </si>
  <si>
    <t>Обеспечение маркетинговой стратегии продвижения туристского продукта Ярославской области на внутреннем и международном рынках</t>
  </si>
  <si>
    <t>11.3.04.00000</t>
  </si>
  <si>
    <t>Развитие информационно-коммуникационных технологий в сфере туризма, разработка, изготовление и тиражирование презентационной продукции, организация форумов, конференций, круглых столов, выставок, информационных туров и мероприятий, направленных на продвижение туристского продукта Ярославской области</t>
  </si>
  <si>
    <t>11.3.04.71760</t>
  </si>
  <si>
    <t>Совершенствование кадрового, аналитического и методического обеспечения управления развитием туристско-рекреационного комплекса Ярославской области</t>
  </si>
  <si>
    <t>11.3.05.00000</t>
  </si>
  <si>
    <t>Реализация мероприятий, направленных на вовлечение молодежи в сферу туризма, повышение квалификации специалистов сферы туризма, проведение конкурсов профессионального мастерства и иных мероприятий по совершенствованию научно-методической базы</t>
  </si>
  <si>
    <t>11.3.05.71760</t>
  </si>
  <si>
    <t>Региональная целевая программа "Развитие культуры и искусства в Ярославской области"</t>
  </si>
  <si>
    <t>11.4.00.00000</t>
  </si>
  <si>
    <t>Региональный проект "Культурная среда"</t>
  </si>
  <si>
    <t>11.4.A1.00000</t>
  </si>
  <si>
    <t>Межбюджетные трансферты на создание модельных муниципальных библиотек</t>
  </si>
  <si>
    <t>11.4.A1.54540</t>
  </si>
  <si>
    <t>Субсидия на создание и модернизацию учреждений культурно-досугового типа в сельской местности, включая строительство и реконструкцию</t>
  </si>
  <si>
    <t>11.4.A1.55195</t>
  </si>
  <si>
    <t>Субсидия на капитальный ремонт учреждений культурно-досугового типа в сельской местности</t>
  </si>
  <si>
    <t>11.4.A1.55196</t>
  </si>
  <si>
    <t>Субсидия на проведение капитального ремонта муниципальных библиотек</t>
  </si>
  <si>
    <t>11.4.A1.74540</t>
  </si>
  <si>
    <t>Мероприятия по реновации региональных и муниципальных учреждений отрасли культуры</t>
  </si>
  <si>
    <t>11.4.A1.76490</t>
  </si>
  <si>
    <t>Региональный проект "Творческие люди"</t>
  </si>
  <si>
    <t>11.4.A2.00000</t>
  </si>
  <si>
    <t>Мероприятия по проведению фестиваля любительских и творческих коллективов</t>
  </si>
  <si>
    <t>11.4.A2.76680</t>
  </si>
  <si>
    <t>Ведомственная целевая программа департамента охраны объектов культурного наследия Ярославской области</t>
  </si>
  <si>
    <t>11.7.00.00000</t>
  </si>
  <si>
    <t>Сохранение, популяризация и государственная охрана объектов культурного наследия (памятников истории и культуры) народов Российской Федерации на территории Ярославской области</t>
  </si>
  <si>
    <t>11.7.01.00000</t>
  </si>
  <si>
    <t>Мероприятия по популяризации, охране и сохранению объектов культурного наследия</t>
  </si>
  <si>
    <t>11.7.01.74710</t>
  </si>
  <si>
    <t>Государственная программа "Охрана окружающей среды в Ярославской области"</t>
  </si>
  <si>
    <t>12.0.00.00000</t>
  </si>
  <si>
    <t>Ведомственная целевая программа "Управление охраной окружающей среды и рациональным природопользованием в Ярославской области"</t>
  </si>
  <si>
    <t>12.1.00.00000</t>
  </si>
  <si>
    <t>Обеспечение государственного надзора за соблюдением законодательства в области охраны окружающей среды и природопользования</t>
  </si>
  <si>
    <t>12.1.01.00000</t>
  </si>
  <si>
    <t>Мероприятия, направленные на охрану окружающей среды и природопользования, за счет средств областного бюджета</t>
  </si>
  <si>
    <t>12.1.01.71790</t>
  </si>
  <si>
    <t>Осуществление отдельных полномочий Российской Федерации в области водных отношений</t>
  </si>
  <si>
    <t>12.1.02.00000</t>
  </si>
  <si>
    <t>Мероприятия, направленные на осуществление отдельных полномочий в области водных отношений, за счет средств федерального бюджета</t>
  </si>
  <si>
    <t>12.1.02.51280</t>
  </si>
  <si>
    <t>Обеспечение безопасных условий при обращении с опасными отходами потребления (ртутьсодержащими отходами, непригодной для дальнейшего использования электронной техникой, комплектующими и расходными материалами)</t>
  </si>
  <si>
    <t>12.1.04.00000</t>
  </si>
  <si>
    <t>12.1.04.71790</t>
  </si>
  <si>
    <t>Мероприятия, направленные на обезвреживание опасных отходов потребления</t>
  </si>
  <si>
    <t>12.1.04.76260</t>
  </si>
  <si>
    <t>Экологическое просвещение, пропаганда и обеспечение населения Ярославской области информацией о состоянии окружающей среды и природопользования</t>
  </si>
  <si>
    <t>12.1.05.00000</t>
  </si>
  <si>
    <t>12.1.05.71790</t>
  </si>
  <si>
    <t>Обеспечение органов управления специализированной информацией</t>
  </si>
  <si>
    <t>12.1.06.00000</t>
  </si>
  <si>
    <t>12.1.06.71790</t>
  </si>
  <si>
    <t>Осуществление полномочий в сфере управления особо охраняемыми природными территориями и биоразнообразием</t>
  </si>
  <si>
    <t>12.1.07.00000</t>
  </si>
  <si>
    <t>12.1.07.71790</t>
  </si>
  <si>
    <t>Осуществление отдельных полномочий Российской Федерации в области организации, регулирования и охраны животного мира</t>
  </si>
  <si>
    <t>12.1.08.00000</t>
  </si>
  <si>
    <t>Осуществление переданных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</si>
  <si>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12.1.08.59200</t>
  </si>
  <si>
    <t>Осуществление переданных полномочий Российской Федерации в области охраны и использования охотничьих ресурсов</t>
  </si>
  <si>
    <t>12.1.08.59700</t>
  </si>
  <si>
    <t>Осуществление охраны объектов животного мира и среды их обитания</t>
  </si>
  <si>
    <t>12.1.09.00000</t>
  </si>
  <si>
    <t>Мероприятия, направленные на обеспечение деятельности подведомственного учреждения</t>
  </si>
  <si>
    <t>12.1.09.71800</t>
  </si>
  <si>
    <t>Создание лесопарковых зеленых поясов на территории Ярославской области</t>
  </si>
  <si>
    <t>12.1.10.00000</t>
  </si>
  <si>
    <t>Мероприятия, направленные на охрану окружающей среды и природопользования</t>
  </si>
  <si>
    <t>12.1.10.71790</t>
  </si>
  <si>
    <t>Осуществление государственного экологического мониторинга на территории Ярославской области</t>
  </si>
  <si>
    <t>12.1.11.00000</t>
  </si>
  <si>
    <t>12.1.11.71800</t>
  </si>
  <si>
    <t>Региональная программа "Развитие водохозяйственного комплекса Ярославской области"</t>
  </si>
  <si>
    <t>12.4.00.00000</t>
  </si>
  <si>
    <t>Строительство и реконструкция сооружений инженерной защиты</t>
  </si>
  <si>
    <t>12.4.01.00000</t>
  </si>
  <si>
    <t>Субсидия на реализацию мероприятий по строительству и реконструкции объектов берегоукрепления</t>
  </si>
  <si>
    <t>12.4.01.R0160</t>
  </si>
  <si>
    <t>Определение границ зон затопления и подтопления на территории Ярославской области</t>
  </si>
  <si>
    <t>12.4.04.00000</t>
  </si>
  <si>
    <t>Мероприятия, направленные на определение границ зон затопления, подтопления на территории Ярославской области</t>
  </si>
  <si>
    <t>12.4.04.76550</t>
  </si>
  <si>
    <t>Региональная целевая программа "Развитие системы обращения с отходами, в том числе с твердыми коммунальными отходами, на территории Ярославской области"</t>
  </si>
  <si>
    <t>12.6.00.00000</t>
  </si>
  <si>
    <t>Региональный проект "Чистая страна"</t>
  </si>
  <si>
    <t>12.6.G1.00000</t>
  </si>
  <si>
    <t>Субсидия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</si>
  <si>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12.6.G1.52420</t>
  </si>
  <si>
    <t>Региональный проект "Комплексная система обращения с твердыми коммунальными отходами"</t>
  </si>
  <si>
    <t>12.6.G2.00000</t>
  </si>
  <si>
    <t>Мероприятия по обеспечению деятельности по оказанию коммунальной услуги населению по обращению с твердыми коммунальными отходами</t>
  </si>
  <si>
    <t>12.6.G2.52680</t>
  </si>
  <si>
    <t>Государственная программа "Развитие физической культуры и спорта в Ярославской области"</t>
  </si>
  <si>
    <t>13.0.00.00000</t>
  </si>
  <si>
    <t>Ведомственная целевая программа "Физическая культура и спорт в Ярославской области"</t>
  </si>
  <si>
    <t>13.1.00.00000</t>
  </si>
  <si>
    <t>Организация мероприятий в сфере массовой физической культуры и спорта</t>
  </si>
  <si>
    <t>13.1.01.00000</t>
  </si>
  <si>
    <t>Мероприятия в области физической культуры и спорта</t>
  </si>
  <si>
    <t>13.1.01.71900</t>
  </si>
  <si>
    <t>Организация мероприятий в сфере подготовки спортивного резерва и поддержка спорта высших достижений</t>
  </si>
  <si>
    <t>13.1.02.00000</t>
  </si>
  <si>
    <t>13.1.02.71900</t>
  </si>
  <si>
    <t>Организация мероприятий в сфере физической культуры и спорта инвалидов, лиц с ограниченными возможностями здоровья, адаптивной физической культуры и адаптивного спорта</t>
  </si>
  <si>
    <t>13.1.03.00000</t>
  </si>
  <si>
    <t>Обеспечение деятельности учреждений, подведомственных учредителю в сфере физической культуры и спорта</t>
  </si>
  <si>
    <t>13.1.03.71880</t>
  </si>
  <si>
    <t>Предоставление государственных услуг (выполнение работ) в области физической культуры и спорта</t>
  </si>
  <si>
    <t>13.1.04.00000</t>
  </si>
  <si>
    <t>13.1.04.71880</t>
  </si>
  <si>
    <t>Государственная поддержка неработающих пенсионеров в учреждениях, подведомственных учредителю в сфере физической культуры и спорта</t>
  </si>
  <si>
    <t>13.1.04.71940</t>
  </si>
  <si>
    <t>Укрепление материально-технической базы отрасли физической культуры и спорта Ярославской области</t>
  </si>
  <si>
    <t>13.1.05.00000</t>
  </si>
  <si>
    <t>Субсидия на укрепление материально-технической базы муниципальных учреждений физической культуры и спорта</t>
  </si>
  <si>
    <t>13.1.05.75090</t>
  </si>
  <si>
    <t>Межбюджетные трансферты на реализацию комплекса мероприятий, связанных с эффективным использованием тренировочных площадок после проведения чемпионата мира по футболу 2018 года в Российской Федерации</t>
  </si>
  <si>
    <t>13.1.05.R4260</t>
  </si>
  <si>
    <t>Региональная целевая программа "Создание условий для занятий физической культурой и спортом в Ярославской области"</t>
  </si>
  <si>
    <t>13.3.00.00000</t>
  </si>
  <si>
    <t>Региональный проект "Спорт – норма жизни"</t>
  </si>
  <si>
    <t>13.3.P5.00000</t>
  </si>
  <si>
    <t>Субсидия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</si>
  <si>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13.3.P5.50811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</si>
  <si>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</si>
  <si>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13.3.P5.50814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</si>
  <si>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</si>
  <si>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>13.3.P5.51390</t>
  </si>
  <si>
    <t>Оснащение объектов спортивной инфраструктуры спортивно-технологическим оборудованием</t>
  </si>
  <si>
    <t>13.3.P5.52280</t>
  </si>
  <si>
    <t>Государственная программа "Обеспечение качественными коммунальными услугами населения Ярославской области"</t>
  </si>
  <si>
    <t>14.0.00.00000</t>
  </si>
  <si>
    <t>Региональная программа "Развитие водоснабжения и водоотведения Ярославской области"</t>
  </si>
  <si>
    <t>14.2.00.00000</t>
  </si>
  <si>
    <t>Строительство и реконструкция объектов централизованных систем водоснабжения и водоотведения</t>
  </si>
  <si>
    <t>14.2.01.00000</t>
  </si>
  <si>
    <t>Реализация мероприятий по строительству и реконструкции объектов водоснабжения и водоотведения</t>
  </si>
  <si>
    <t>14.2.01.72040</t>
  </si>
  <si>
    <t>Региональный проект "Чистая вода"</t>
  </si>
  <si>
    <t>14.2.G5.00000</t>
  </si>
  <si>
    <t>Реализация мероприятий по строительству и реконструкции (модернизации) объектов питьевого водоснабжения</t>
  </si>
  <si>
    <t>14.2.G5.52430</t>
  </si>
  <si>
    <t>Региональный проект "Оздоровление Волги"</t>
  </si>
  <si>
    <t>14.2.G6.00000</t>
  </si>
  <si>
    <t>Реализация мероприятий по сокращению доли загрязненных сточных вод в части строительства (реконструкции, в том числе с элементами реставрации, технического перевооружения) очистных сооружений водопроводно-канализационного хозяйства</t>
  </si>
  <si>
    <t>14.2.G6.50130</t>
  </si>
  <si>
    <t>Ведомственная целевая программа департамента жилищно-коммунального хозяйства, энергетики и регулирования тарифов Ярославской области</t>
  </si>
  <si>
    <t>14.4.00.00000</t>
  </si>
  <si>
    <t>Обеспечение равной доступности жилищно-коммунальных услуг для населения Ярославской области</t>
  </si>
  <si>
    <t>14.4.01.00000</t>
  </si>
  <si>
    <t>Компенсация выпадающих доходов ресурсоснабжающих организаций</t>
  </si>
  <si>
    <t>14.4.01.73340</t>
  </si>
  <si>
    <t>Компенсация выпадающих доходов регионального оператора по обращению с твердыми коммунальными отходами</t>
  </si>
  <si>
    <t>14.4.01.76660</t>
  </si>
  <si>
    <t>Обеспечение хранения и целевого использования резерва материальных ресурсов, проведение мониторинга качества предоставляемых жилищно-коммунальных услуг и соблюдение требований законодательства в жилищно-коммунальной сфере</t>
  </si>
  <si>
    <t>14.4.02.00000</t>
  </si>
  <si>
    <t>14.4.02.72080</t>
  </si>
  <si>
    <t>Государственная поддержка неработающих пенсионеров в учреждениях, подведомственных учредителю в сфере жилищно-коммунального хозяйства и энергетики</t>
  </si>
  <si>
    <t>14.4.02.77220</t>
  </si>
  <si>
    <t>Обеспечение бесперебойного предоставления потребителям Ярославской области коммунальных услуг</t>
  </si>
  <si>
    <t>14.4.04.00000</t>
  </si>
  <si>
    <t>Межбюджетные трансферты на выполнение мероприятий по обеспечению бесперебойного предоставления коммунальных услуг потребителям Ярославской области</t>
  </si>
  <si>
    <t>14.4.04.75590</t>
  </si>
  <si>
    <t>Обеспечение своевременного проведения капитального ремонта общего имущества в многоквартирных домах Ярославской области</t>
  </si>
  <si>
    <t>14.4.05.00000</t>
  </si>
  <si>
    <t>Субсидия Региональному фонду содействия капитальному ремонту многоквартирных домов Ярославской области на осуществление уставной деятельности в целях проведения капитального ремонта общего имущества в многоквартирных домах на территории Ярославской области</t>
  </si>
  <si>
    <t>14.4.05.74030</t>
  </si>
  <si>
    <t>Повышение уровня обеспеченности коммунальными услугами отдельных категорий граждан, проживающих в Ярославской области</t>
  </si>
  <si>
    <t>14.4.06.00000</t>
  </si>
  <si>
    <t>Межбюджетные трансферты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</si>
  <si>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14.4.06.75880</t>
  </si>
  <si>
    <t>Обеспечение деятельности государственных предприятий в сфере водоснабжения (водоотведения)</t>
  </si>
  <si>
    <t>14.4.08.00000</t>
  </si>
  <si>
    <t>Субсидия на возмещение недополученных доходов, образовавшихся в результате дебиторской задолженности организаций, в отношении которых проводятся процедуры банкротства</t>
  </si>
  <si>
    <t>14.4.08.77240</t>
  </si>
  <si>
    <t>Региональная программа "Газификация и модернизация жилищно-коммунального хозяйства, промышленных и иных организаций Ярославской области"</t>
  </si>
  <si>
    <t>14.6.00.00000</t>
  </si>
  <si>
    <t>Модернизация объектов теплоснабжения (перевод котельных на газовое топливо)</t>
  </si>
  <si>
    <t>14.6.01.00000</t>
  </si>
  <si>
    <t>Субсидия на реализацию мероприятий по строительству и реконструкции объектов теплоснабжения</t>
  </si>
  <si>
    <t>14.6.01.75250</t>
  </si>
  <si>
    <t>Газификация населенных пунктов Ярославской области (строительство межпоселковых газопроводов и распределительных газовых сетей с вводом их в эксплуатацию)</t>
  </si>
  <si>
    <t>14.6.02.00000</t>
  </si>
  <si>
    <t>Субсидия на реализацию мероприятий по строительству объектов газификации</t>
  </si>
  <si>
    <t>14.6.02.75260</t>
  </si>
  <si>
    <t>Модернизация (капитальный ремонт) объектов жилищно-коммунального хозяйства, износ которых превышает 60 процентов</t>
  </si>
  <si>
    <t>14.6.05.00000</t>
  </si>
  <si>
    <t>Межбюджетные трансферты на модернизацию (капитальный ремонт) объектов коммунальной инфраструктуры городского округа города Переславля-Залесского</t>
  </si>
  <si>
    <t>14.6.05.77140</t>
  </si>
  <si>
    <t>Ведомственная целевая программа департамента государственного жилищного надзора Ярославской области</t>
  </si>
  <si>
    <t>14.8.00.00000</t>
  </si>
  <si>
    <t>Осуществление сопровождения деятельности департамента государственного жилищного надзора Ярославской области</t>
  </si>
  <si>
    <t>14.8.01.00000</t>
  </si>
  <si>
    <t>Обеспечение деятельности департамента, уполномоченного осуществлять региональный государственный жилищный надзор, лицензионный контроль, направленный на защиту жилищных прав граждан</t>
  </si>
  <si>
    <t>14.8.01.76620</t>
  </si>
  <si>
    <t>Осуществление контрольно-надзорной деятельности</t>
  </si>
  <si>
    <t>14.8.02.00000</t>
  </si>
  <si>
    <t>Мероприятия по осуществлению контрольно-надзорной деятельности</t>
  </si>
  <si>
    <t>14.8.02.77090</t>
  </si>
  <si>
    <t>Государственная программа "Экономическое развитие и инновационная экономика в Ярославской области"</t>
  </si>
  <si>
    <t>15.0.00.00000</t>
  </si>
  <si>
    <t>Областная целевая программа "Стимулирование инвестиционной деятельности в Ярославской области"</t>
  </si>
  <si>
    <t>15.1.00.00000</t>
  </si>
  <si>
    <t>Повышение инвестиционной привлекательности Ярославской области</t>
  </si>
  <si>
    <t>15.1.02.00000</t>
  </si>
  <si>
    <t>Реализация мероприятий по участию в выставочно-конгрессных и имиджевых мероприятиях, конференциях, круглых столах, по изготовлению презентационной продукции</t>
  </si>
  <si>
    <t>15.1.02.76970</t>
  </si>
  <si>
    <t>Стимулирование роста инновационной деятельности инновационно активных предприятий (организаций) и объектов инновационной инфраструктуры</t>
  </si>
  <si>
    <t>15.1.05.00000</t>
  </si>
  <si>
    <t>Реализация мероприятий по поддержке инновационно активных предприятий и объектов инновационной инфраструктуры, по проведению конференций, конкурсов, круглых столов в сфере инноваций</t>
  </si>
  <si>
    <t>15.1.05.76980</t>
  </si>
  <si>
    <t>Региональная целевая программа "Развитие субъектов малого и среднего предпринимательства Ярославской области"</t>
  </si>
  <si>
    <t>15.3.00.00000</t>
  </si>
  <si>
    <t>Развитие системы финансовой поддержки субъектов малого и среднего предпринимательства</t>
  </si>
  <si>
    <t>15.3.02.00000</t>
  </si>
  <si>
    <t>Предоставление субсидий (грантов) субъектам малого и среднего предпринимательства</t>
  </si>
  <si>
    <t>15.3.02.76990</t>
  </si>
  <si>
    <t>Развитие инфраструктуры поддержки субъектов малого и среднего предпринимательства, а также имущественная поддержка субъектов малого и среднего предпринимательства</t>
  </si>
  <si>
    <t>15.3.03.00000</t>
  </si>
  <si>
    <t>Предоставление субсидий организациям инфраструктуры поддержки субъектов малого и среднего предпринимательства</t>
  </si>
  <si>
    <t>15.3.03.77000</t>
  </si>
  <si>
    <t>Предоставление субсидий подведомственным учреждениям на осуществление капитальных вложений в объекты капитального строительства государственной собственности</t>
  </si>
  <si>
    <t>15.3.03.77060</t>
  </si>
  <si>
    <t>Субсидия на оказание неотложных мер поддержки субъектам малого и среднего предпринимательства в целях обеспечения устойчивого развития экономики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</t>
  </si>
  <si>
    <t>15.3.03.R8310</t>
  </si>
  <si>
    <t>Региональный проект "Расширение доступа субъектов малого и среднего предпринимательства к финансовым ресурсам, в том числе к льготному финансированию"</t>
  </si>
  <si>
    <t>15.3.I4.00000</t>
  </si>
  <si>
    <t>Мероприятия, направленные на микрофинансирование и субсидирование субъектов малого и среднего предпринимательства, на ускорение развития субъектов малого и среднего предпринимательства, на популяризацию предпринимательства</t>
  </si>
  <si>
    <t>15.3.I4.55270</t>
  </si>
  <si>
    <t>15.3.I4.5527F</t>
  </si>
  <si>
    <t>Региональный проект "Акселерация субъектов малого и среднего предпринимательства"</t>
  </si>
  <si>
    <t>15.3.I5.00000</t>
  </si>
  <si>
    <t>15.3.I5.55270</t>
  </si>
  <si>
    <t>Мероприятия, направленные на оказание гарантийной и микрофинансовой поддержки субъектам малого и среднего предпринимательства</t>
  </si>
  <si>
    <t>15.3.I5.55272</t>
  </si>
  <si>
    <t>Мероприятия, направленные на ускорение развития субъектов малого и среднего предпринимательства, за счет средств областного бюджета</t>
  </si>
  <si>
    <t>15.3.I5.76520</t>
  </si>
  <si>
    <t>Региональный проект "Популяризация предпринимательства"</t>
  </si>
  <si>
    <t>15.3.I8.00000</t>
  </si>
  <si>
    <t>15.3.I8.55270</t>
  </si>
  <si>
    <t>Ведомственная целевая программа департамента инвестиций и промышленности Ярославской области</t>
  </si>
  <si>
    <t>15.6.00.00000</t>
  </si>
  <si>
    <t>Оказание государственных услуг (выполнение работ) подведомственными учреждениями</t>
  </si>
  <si>
    <t>15.6.01.00000</t>
  </si>
  <si>
    <t>Государственная поддержка субъектов малого и среднего предпринимательства, осуществляемая учреждениями, подведомственными учредителю</t>
  </si>
  <si>
    <t>15.6.01.74110</t>
  </si>
  <si>
    <t>Организация и обеспечение выставочно-конгрессных и культурно-массовых мероприятий, проводимых Правительством Ярославской области и иными органами исполнительной власти Ярославской области</t>
  </si>
  <si>
    <t>15.6.03.00000</t>
  </si>
  <si>
    <t>15.6.03.75300</t>
  </si>
  <si>
    <t>Государственная программа "Развитие промышленности в Ярославской области и повышение ее конкурентоспособности"</t>
  </si>
  <si>
    <t>16.0.00.00000</t>
  </si>
  <si>
    <t>Областная целевая программа "Развитие промышленности Ярославской области и повышение ее конкурентоспособности"</t>
  </si>
  <si>
    <t>16.4.00.00000</t>
  </si>
  <si>
    <t>Содействие организации современных производств по выпуску импортозамещающей продукции, модернизации и техническому перевооружению производственных мощностей, повышению энергоэффективности и экологической безопасности предприятий промышленного комплекса Ярославской области</t>
  </si>
  <si>
    <t>16.4.01.00000</t>
  </si>
  <si>
    <t>Реализация мероприятий по государственной поддержке модернизации, технического и технологического перевооружения, энергоэффективности и экологической безопасности в сфере промышленности</t>
  </si>
  <si>
    <t>16.4.01.72190</t>
  </si>
  <si>
    <t>Содействие развитию промышленного комплекса Ярославской области в части освоения новых рынков сбыта</t>
  </si>
  <si>
    <t>16.4.09.00000</t>
  </si>
  <si>
    <t>Организация участия в выставочно-конгрессных мероприятиях, конференциях, круглых столах, изготовление печатной продукции, размещение информационных материалов в средствах массовой информации</t>
  </si>
  <si>
    <t>16.4.09.77050</t>
  </si>
  <si>
    <t>Региональная целевая программа "Повышение производительности труда в Ярославской области"</t>
  </si>
  <si>
    <t>16.5.00.00000</t>
  </si>
  <si>
    <t>Региональный проект "Адресная поддержка повышения производительности труда на предприятиях"</t>
  </si>
  <si>
    <t>16.5.L2.00000</t>
  </si>
  <si>
    <t>Мероприятия, направленные на государственную поддержку организаций инфраструктуры в сфере производительности труда</t>
  </si>
  <si>
    <t>16.5.L2.52960</t>
  </si>
  <si>
    <t>Государственная программа "Развитие институтов гражданского общества в Ярославской области"</t>
  </si>
  <si>
    <t>22.0.00.00000</t>
  </si>
  <si>
    <t>Областная целевая программа "Гармонизация межнациональных отношений в Ярославской области"</t>
  </si>
  <si>
    <t>22.4.00.00000</t>
  </si>
  <si>
    <t>Содействие укреплению гражданского единства, гармонизации межнациональных отношений и этнокультурному многообразию народов России, проживающих на территории Ярославской области, на основе сохранения духовных и нравственных устоев, уважительного отношения к истории, традициям и языкам населения региона и этнических групп</t>
  </si>
  <si>
    <t>22.4.01.00000</t>
  </si>
  <si>
    <t>Реализация мероприятий, направленных на укрепление гражданского единства и гармонизации межнациональных отношений</t>
  </si>
  <si>
    <t>22.4.01.75780</t>
  </si>
  <si>
    <t>Организация и проведение конкурса и предоставление на конкурсной основе субсидий социально ориентированным некоммерческим организациям</t>
  </si>
  <si>
    <t>22.4.01.R5160</t>
  </si>
  <si>
    <t>Совершенствование организационно-правового обеспечения реализации Стратегии государственной национальной политики Российской Федерации на период до 2025 года на территории Ярославской области</t>
  </si>
  <si>
    <t>22.4.02.00000</t>
  </si>
  <si>
    <t>Обеспечение работы кол-центра по мониторингу состояния межнациональных отношений и раннего предупреждения этноконфессиональных конфликтов</t>
  </si>
  <si>
    <t>22.4.02.73130</t>
  </si>
  <si>
    <t>Изучение общественного мнения и мониторинг сферы межнациональных отношений</t>
  </si>
  <si>
    <t>22.4.02.74600</t>
  </si>
  <si>
    <t>Организация повышения квалификации педагогов дошкольных образовательных организаций и общеобразовательных школ в сфере гармонизации межнациональных отношений и предупреждения межнациональных конфликтов в образовательных организациях</t>
  </si>
  <si>
    <t>22.4.02.74620</t>
  </si>
  <si>
    <t>Реализация мероприятий комплексной информационной и культурно-просветительской кампании</t>
  </si>
  <si>
    <t>22.4.03.00000</t>
  </si>
  <si>
    <t>Организация и проведение просветительской акции "Большой этнографический диктант" на территории Ярославской области</t>
  </si>
  <si>
    <t>22.4.03.75500</t>
  </si>
  <si>
    <t>Расходы на информационное освещение деятельности органов государственной власти Ярославской области и поддержку средств массовой информации</t>
  </si>
  <si>
    <t>22.4.03.98710</t>
  </si>
  <si>
    <t>Областная целевая программа "Государственная поддержка развития российского казачества на территории Ярославской области"</t>
  </si>
  <si>
    <t>22.5.00.00000</t>
  </si>
  <si>
    <t>Предоставление финансовой поддержки казачьим обществам, внесенным в государственный реестр казачьих обществ в Российской Федерации, действующим на территории Ярославской области</t>
  </si>
  <si>
    <t>22.5.02.00000</t>
  </si>
  <si>
    <t>Мероприятия по поддержке развития российского казачества</t>
  </si>
  <si>
    <t>22.5.02.74320</t>
  </si>
  <si>
    <t>Реализация принципов открытого государственного управления</t>
  </si>
  <si>
    <t>22.7.00.00000</t>
  </si>
  <si>
    <t>Повышение качества взаимодействия органов исполнительной власти Ярославской области и институтов гражданского общества</t>
  </si>
  <si>
    <t>22.7.01.00000</t>
  </si>
  <si>
    <t>Мероприятия по разработке и внедрению стандартов открытости деятельности органов исполнительной власти</t>
  </si>
  <si>
    <t>22.7.01.74350</t>
  </si>
  <si>
    <t>Региональная программа "Государственная поддержка гражданских инициатив и социально ориентированных некоммерческих организаций в Ярославской области"</t>
  </si>
  <si>
    <t>22.8.00.00000</t>
  </si>
  <si>
    <t>Развитие механизмов участия социально ориентированных некоммерческих организаций в реализации государственной политики в социальной сфере</t>
  </si>
  <si>
    <t>22.8.01.00000</t>
  </si>
  <si>
    <t>Предоставление субсидий социально ориентированным некоммерческим организациям на конкурсной основе</t>
  </si>
  <si>
    <t>22.8.01.73140</t>
  </si>
  <si>
    <t>Проведение ежегодного исследования в области мониторинга состояния институтов гражданского общества и межнациональных отношений</t>
  </si>
  <si>
    <t>22.8.01.73160</t>
  </si>
  <si>
    <t>Стимулирование и поддержка реализации социально значимых проектов и программ деятельности, реализуемых гражданскими активистами и социально ориентированными некоммерческими организациями</t>
  </si>
  <si>
    <t>22.8.02.00000</t>
  </si>
  <si>
    <t>22.8.02.73140</t>
  </si>
  <si>
    <t>Предоставление социально ориентированным некоммерческим организациям имущественной, информационной, консультационной поддержки, развитие кадрового потенциала социально ориентированных некоммерческих организаций</t>
  </si>
  <si>
    <t>22.8.03.00000</t>
  </si>
  <si>
    <t>Поддержка участия проектов и представителей детских и молодежных общественных объединений региона в межрегиональных и всероссийских программах, конкурсах, фестивалях, акциях</t>
  </si>
  <si>
    <t>22.8.03.73180</t>
  </si>
  <si>
    <t>Организация и проведение обучающих мероприятий для социально ориентированных некоммерческих организаций</t>
  </si>
  <si>
    <t>22.8.03.73200</t>
  </si>
  <si>
    <t>Организация и проведение регионального этапа Всероссийского конкурса лидеров и руководителей молодежных и детских общественных объединений "Лидер XXI века"</t>
  </si>
  <si>
    <t>22.8.03.73210</t>
  </si>
  <si>
    <t>Организация и проведение торжественных церемоний награждения победителей конкурсов проектов социально ориентированных некоммерческих организаций</t>
  </si>
  <si>
    <t>22.8.03.74740</t>
  </si>
  <si>
    <t>Стимулирование развития деятельности социально ориентированных некоммерческих организаций на муниципальном уровне</t>
  </si>
  <si>
    <t>22.8.04.00000</t>
  </si>
  <si>
    <t>22.8.04.73140</t>
  </si>
  <si>
    <t>Государственная программа "Информационное общество в Ярославской области"</t>
  </si>
  <si>
    <t>23.0.00.00000</t>
  </si>
  <si>
    <t>Ведомственная целевая программа департамента информатизации и связи Ярославской области</t>
  </si>
  <si>
    <t>23.3.00.00000</t>
  </si>
  <si>
    <t>Обеспечение функционирования мультисервисной информационно-телекоммуникационной сети и корпоративной телефонной сети органов исполнительной власти Ярославской области</t>
  </si>
  <si>
    <t>23.3.01.00000</t>
  </si>
  <si>
    <t>Обеспечение технического обслуживания работы мультисервисной информационно-телекоммуникационной сети органов исполнительной власти, систем кондиционирования и пожаротушения в здании Правительства Ярославской области</t>
  </si>
  <si>
    <t>23.3.01.76800</t>
  </si>
  <si>
    <t>Обеспечение безлимитного круглосуточного доступа органов исполнительной власти Ярославской области к интернету, работы каналов и оборудования связи органов исполнительной власти Ярославской области, доступа учрежденской цифровой автоматической телефонной станции органов исполнительной власти и цифровой автоматической телефонной станции запасного пункта управления к телефонной сети общего пользования</t>
  </si>
  <si>
    <t>23.3.01.76810</t>
  </si>
  <si>
    <t>23.3.02.00000</t>
  </si>
  <si>
    <t>Реализация мероприятий по сопровождению работы электронных сервисов ЗАГС для государственной регистрации актов гражданского состояния за счет средств федерального бюджета</t>
  </si>
  <si>
    <t>23.3.02.59300</t>
  </si>
  <si>
    <t>Обеспечение работы государственного бюджетного учреждения Ярославской области "Электронный регион"</t>
  </si>
  <si>
    <t>23.3.02.76740</t>
  </si>
  <si>
    <t>Обеспечение работы государственного бюджетного учреждения Ярославской области "Информационно-аналитический центр "Геоинформационные и навигационные системы"</t>
  </si>
  <si>
    <t>23.3.02.76750</t>
  </si>
  <si>
    <t>Обеспечение работы государственного автономного учреждения Ярославской области "Многофункциональный центр предоставления государственных и муниципальных услуг"</t>
  </si>
  <si>
    <t>23.3.02.76760</t>
  </si>
  <si>
    <t>Обеспечение бесперебойного функционирования правовых систем органов исполнительной власти Ярославской области</t>
  </si>
  <si>
    <t>23.3.03.00000</t>
  </si>
  <si>
    <t>Реализация мероприятий по обеспечению бесперебойного функционирования правовых систем органов исполнительной власти Ярославской области</t>
  </si>
  <si>
    <t>23.3.03.72360</t>
  </si>
  <si>
    <t>Обеспечение бесперебойного функционирования Системы-112</t>
  </si>
  <si>
    <t>23.3.04.00000</t>
  </si>
  <si>
    <t>23.3.04.76270</t>
  </si>
  <si>
    <t>Обеспечение бесперебойного функционирования ситуационного центра Губернатора Ярославской области</t>
  </si>
  <si>
    <t>23.3.05.00000</t>
  </si>
  <si>
    <t>Реализация мероприятий по обеспечению бесперебойного функционирования ситуационного центра Губернатора Ярославской области</t>
  </si>
  <si>
    <t>23.3.05.76320</t>
  </si>
  <si>
    <t>Обеспечение телекоммуникационными услугами организаций социально-культурной сферы Ярославской области</t>
  </si>
  <si>
    <t>23.3.06.00000</t>
  </si>
  <si>
    <t>Обеспечение телекоммуникационными услугами образовательных учреждений Ярославской области</t>
  </si>
  <si>
    <t>23.3.06.76770</t>
  </si>
  <si>
    <t>Обеспечение телекоммуникационными услугами учреждений здравоохранения  Ярославской области</t>
  </si>
  <si>
    <t>23.3.06.76780</t>
  </si>
  <si>
    <t>Обеспечение безопасности информации органов государственной власти Ярославской области</t>
  </si>
  <si>
    <t>23.3.07.00000</t>
  </si>
  <si>
    <t>Обеспечение соответствия безопасности информации органов государственной власти Ярославской области требованиям федерального законодательства</t>
  </si>
  <si>
    <t>23.3.07.76820</t>
  </si>
  <si>
    <t>Подпрограмма "Развитие информационных технологий в Ярославской области"</t>
  </si>
  <si>
    <t>23.5.00.00000</t>
  </si>
  <si>
    <t>Формирование и развитие цифровой грамотности населения Ярославской области</t>
  </si>
  <si>
    <t>23.5.01.00000</t>
  </si>
  <si>
    <t>Развитие на территории Ярославской области центров повышения компьютерной грамотности населения</t>
  </si>
  <si>
    <t>23.5.01.73290</t>
  </si>
  <si>
    <t>Развитие информационных систем, информационно-технологической инфраструктуры и обеспечение информационной безопасности органов исполнительной власти Ярославской области</t>
  </si>
  <si>
    <t>23.5.02.00000</t>
  </si>
  <si>
    <t>Модернизация серверного и сетевого оборудования, развитие системы управления инфраструктурой мультисервисной информационно-телекоммуникационной сети для обеспечения работы информационных систем органов государственной власти Ярославской области</t>
  </si>
  <si>
    <t>23.5.02.73290</t>
  </si>
  <si>
    <t>Мероприятия по развитию информационно-технологической инфраструктуры и обеспечение информационной безопасности органов исполнительной власти Ярославской области</t>
  </si>
  <si>
    <t>23.5.02.76710</t>
  </si>
  <si>
    <t>Модернизация информационной системы "Единая система электронного документооборота"</t>
  </si>
  <si>
    <t>23.5.02.77190</t>
  </si>
  <si>
    <t>Автоматизация приоритетных видов регионального государственного контроля (надзора) в целях внедрения риск-ориентированного подхода</t>
  </si>
  <si>
    <t>23.5.03.00000</t>
  </si>
  <si>
    <t>Реализация мероприятий, направленных на автоматизацию приоритетных видов регионального государственного контроля</t>
  </si>
  <si>
    <t>23.5.03.R0280</t>
  </si>
  <si>
    <t>Координация информатизации деятельности органов исполнительной власти Ярославской области</t>
  </si>
  <si>
    <t>23.5.04.00000</t>
  </si>
  <si>
    <t>Обеспечение информационно-коммуникационной инфраструктуры для деятельности органов исполнительной власти Ярославской области</t>
  </si>
  <si>
    <t>23.5.04.77120</t>
  </si>
  <si>
    <t>Региональная целевая программа "Цифровая экономика Ярославской области"</t>
  </si>
  <si>
    <t>23.7.00.00000</t>
  </si>
  <si>
    <t>Региональный проект "Кадры для цифровой экономики"</t>
  </si>
  <si>
    <t>23.7.D3.00000</t>
  </si>
  <si>
    <t>Содействие в обеспечении подготовки высококвалифицированных кадров для цифровой экономики</t>
  </si>
  <si>
    <t>23.7.D3.77170</t>
  </si>
  <si>
    <t>Региональный проект "Информационная безопасность"</t>
  </si>
  <si>
    <t>23.7.D4.00000</t>
  </si>
  <si>
    <t>Создание устойчивой и безопасной информационно-телекоммуникационной инфраструктуры передачи, обработки и хранения данных</t>
  </si>
  <si>
    <t>23.7.D4.77160</t>
  </si>
  <si>
    <t>Региональный проект "Цифровое государственное управление"</t>
  </si>
  <si>
    <t>23.7.D6.00000</t>
  </si>
  <si>
    <t>Обеспечение развития системы межведомственного электронного взаимодействия на территории Ярославской области</t>
  </si>
  <si>
    <t>23.7.D6.50080</t>
  </si>
  <si>
    <t>Внедрение цифровых технологий и платформенных решений в сферах государственного управления и оказания государственных услуг</t>
  </si>
  <si>
    <t>23.7.D6.77180</t>
  </si>
  <si>
    <t>Государственная программа "Развитие дорожного хозяйства и транспорта в Ярославской области"</t>
  </si>
  <si>
    <t>24.0.00.00000</t>
  </si>
  <si>
    <t>Ведомственная целевая программа "Сохранность региональных автомобильных дорог Ярославской области"</t>
  </si>
  <si>
    <t>24.1.00.00000</t>
  </si>
  <si>
    <t>Приведение в нормативное состояние автомобильных дорог регионального (межмуниципального) значения</t>
  </si>
  <si>
    <t>24.1.01.00000</t>
  </si>
  <si>
    <t>Мероприятия по капитальному ремонту, ремонту, планово-предупредительному ремонту и содержанию автомобильных дорог общего пользования и искусственных сооружений на них</t>
  </si>
  <si>
    <t>24.1.01.72420</t>
  </si>
  <si>
    <t>Разработка рабочих проектов капитального ремонта, ремонта, содержания автомобильных дорог регионального (межмуниципального) значения и сооружений на них</t>
  </si>
  <si>
    <t>24.1.02.00000</t>
  </si>
  <si>
    <t>Мероприятия по выполнению разработок рабочих проектов капитального ремонта, ремонта, содержания автомобильных дорог и сооружений на них</t>
  </si>
  <si>
    <t>24.1.02.72420</t>
  </si>
  <si>
    <t>Реализация мер по обеспечению устойчивого функционирования автомобильных дорог регионального значения и искусственных сооружений на них и создание материально-технических средств для нужд гражданской обороны</t>
  </si>
  <si>
    <t>24.1.03.00000</t>
  </si>
  <si>
    <t>Мероприятия на паспортизацию, постановку на кадастровый учет автомобильных дорог регионального значения, проектно-изыскательские работы на реализацию планов транспортной безопасности, уплата налогов, сборов, других экономических санкций</t>
  </si>
  <si>
    <t>24.1.03.72420</t>
  </si>
  <si>
    <t>Материально-техническое и финансовое обеспечение деятельности государственных учреждений субъекта Российской Федерации, в том числе вопросов оплаты труда работников государственных учреждений субъекта Российской Федерации</t>
  </si>
  <si>
    <t>24.1.03.72430</t>
  </si>
  <si>
    <t>Государственная поддержка неработающих пенсионеров в учреждениях, подведомственных учредителю в сфере дорожного хозяйства</t>
  </si>
  <si>
    <t>24.1.03.74700</t>
  </si>
  <si>
    <t>Мероприятия, направленные на осуществление закупок товаров, работ, услуг для обеспечения функций департамента дорожного хозяйства Ярославской области</t>
  </si>
  <si>
    <t>24.1.03.77200</t>
  </si>
  <si>
    <t>Денежные взыскания (штрафы) за нарушение условий договоров (соглашений) о предоставлении субсидий бюджетам субъектов Российской Федерации из федерального бюджета</t>
  </si>
  <si>
    <t>24.1.03.99000</t>
  </si>
  <si>
    <t>Повышение безопасности дорожного движения на автомобильных дорогах регионального (межмуниципального) значения</t>
  </si>
  <si>
    <t>24.1.04.00000</t>
  </si>
  <si>
    <t>Мероприятия, направленные на разработку рабочих проектов и выполнение работ по повышению безопасности дорожного движения на автомобильных дорогах регионального значения</t>
  </si>
  <si>
    <t>24.1.04.72420</t>
  </si>
  <si>
    <t>Организация работы системы фотовидеофиксации</t>
  </si>
  <si>
    <t>24.1.04.72430</t>
  </si>
  <si>
    <t>Поддержка дорожного хозяйства муниципальных районов (городских округов) Ярославской области</t>
  </si>
  <si>
    <t>24.1.05.00000</t>
  </si>
  <si>
    <t>Субсидия на финансирование дорожного хозяйства</t>
  </si>
  <si>
    <t>24.1.05.72440</t>
  </si>
  <si>
    <t>Субсидия на содержание автомобильных дорог общего пользования местного значения города Ярославля и искусственных сооружений на них</t>
  </si>
  <si>
    <t>24.1.05.75310</t>
  </si>
  <si>
    <t>Субсидия на капитальный ремонт и ремонт дорожных объектов муниципальной собственности</t>
  </si>
  <si>
    <t>24.1.05.75620</t>
  </si>
  <si>
    <t>Приведение в нормативное состояние автомобильных дорог местного значения</t>
  </si>
  <si>
    <t>24.1.06.00000</t>
  </si>
  <si>
    <t>Межбюджетные трансферты на приведение в нормативное состояние автомобильных дорог общего пользования местного значения</t>
  </si>
  <si>
    <t>24.1.06.5390F</t>
  </si>
  <si>
    <t>Областная целевая программа "Развитие сети автомобильных дорог Ярославской области"</t>
  </si>
  <si>
    <t>24.2.00.00000</t>
  </si>
  <si>
    <t>Разработка рабочих проектов на строительство, реконструкцию автомобильных дорог регионального, межмуниципального значения и искусственных сооружений на них</t>
  </si>
  <si>
    <t>24.2.01.00000</t>
  </si>
  <si>
    <t>Мероприятия, направленные на разработку рабочих проектов на строительство, реконструкцию автомобильных дорог регионального значения</t>
  </si>
  <si>
    <t>24.2.01.72460</t>
  </si>
  <si>
    <t>Строительство и реконструкция автомобильных дорог регионального, межмуниципального значения и искусственных сооружений на них</t>
  </si>
  <si>
    <t>24.2.02.00000</t>
  </si>
  <si>
    <t>Мероприятия, направленные на строительство и реконструкцию автомобильных дорог регионального значения и искусственных сооружений на них</t>
  </si>
  <si>
    <t>24.2.02.72460</t>
  </si>
  <si>
    <t>Оказание финансовой помощи муниципальным образованиям на строительство и реконструкцию автомобильных дорог местного значения, уникальных искусственных дорожных сооружений</t>
  </si>
  <si>
    <t>24.2.03.00000</t>
  </si>
  <si>
    <t>Субсидия на осуществление бюджетных инвестиций в объекты капитального строительства и реконструкции дорожного хозяйства муниципальной собственности</t>
  </si>
  <si>
    <t>24.2.03.72470</t>
  </si>
  <si>
    <t>Ведомственная целевая программа "Транспортное обслуживание населения Ярославской области"</t>
  </si>
  <si>
    <t>24.5.00.00000</t>
  </si>
  <si>
    <t>Предоставление социальных услуг отдельным категориям граждан при проезде в транспорте общего пользования</t>
  </si>
  <si>
    <t>24.5.01.00000</t>
  </si>
  <si>
    <t>Субсидия на компенсацию организациям железнодорожного транспорта потерь в доходах, возникающих в результате установления льготы по тарифам на проезд железнодорожным транспортом общего пользования в пригородном сообщении детям в возрасте от 5 до 7 лет, лицам, обучающимся в общеобразовательных организациях, лицам, обучающимся по очной форме обучения в профессиональных образовательных организациях и образовательных организациях высшего образования</t>
  </si>
  <si>
    <t>24.5.01.72500</t>
  </si>
  <si>
    <t>Субсидия транспортным организациям, осуществляющим пассажирские перевозки автомобильным транспортом общего пользования, на возмещение недополученных доходов в связи с предоставлением студентам среднего профессионального и высшего образования социальных услуг по освобождению от оплаты стоимости проезда</t>
  </si>
  <si>
    <t>24.5.01.72540</t>
  </si>
  <si>
    <t>Субвенция на освобождение от оплаты стоимости проезда лиц, находящихся под диспансерным наблюдением в связи с туберкулезом, и больных туберкулезом</t>
  </si>
  <si>
    <t>24.5.01.72550</t>
  </si>
  <si>
    <t>Субвенция на освобождение от оплаты стоимости проезда детей из многодетных семей</t>
  </si>
  <si>
    <t>24.5.01.72560</t>
  </si>
  <si>
    <t>Субсидия транспортным организациям, осуществляющим пассажирские перевозки, на возмещение недополученных доходов в связи с предоставлением социальных услуг по освобождению от оплаты стоимости проезда в транспорте общего пользования отдельным категориям граждан</t>
  </si>
  <si>
    <t>24.5.01.72570</t>
  </si>
  <si>
    <t>Организация предоставления транспортных услуг по перевозке пассажиров транспортом общего пользования на территории Ярославской области</t>
  </si>
  <si>
    <t>24.5.02.00000</t>
  </si>
  <si>
    <t>Субсидии организациям транспорта общего пользования на возмещение затрат на оказание транспортных услуг населению в межмуниципальном сообщении в связи с государственным регулированием тарифов</t>
  </si>
  <si>
    <t>24.5.02.72600</t>
  </si>
  <si>
    <t>Осуществление регулярных перевозок пассажиров и багажа автомобильным транспортом по регулируемым тарифам</t>
  </si>
  <si>
    <t>24.5.02.76880</t>
  </si>
  <si>
    <t>Организация разработки и реализации мероприятий по мобилизационной готовности в части предупреждения и ликвидации чрезвычайных ситуаций в сфере транспорта</t>
  </si>
  <si>
    <t>24.5.03.00000</t>
  </si>
  <si>
    <t>24.5.03.72580</t>
  </si>
  <si>
    <t>Контроль за выполнением регулярных перевозок пассажиров</t>
  </si>
  <si>
    <t>24.5.04.00000</t>
  </si>
  <si>
    <t>Субсидии государственному бюджетному учреждению Ярославской области "Яроблтранском"</t>
  </si>
  <si>
    <t>24.5.04.72530</t>
  </si>
  <si>
    <t>Региональная целевая программа "Комплексное развитие транспортной инфраструктуры объединенной дорожной сети Ярославской области и городской агломерации "Ярославская"</t>
  </si>
  <si>
    <t>24.7.00.00000</t>
  </si>
  <si>
    <t>Региональный проект "Дорожная сеть"</t>
  </si>
  <si>
    <t>24.7.R1.00000</t>
  </si>
  <si>
    <t>Межбюджетные трансферты на комплексное развитие транспортной инфраструктуры городской агломерации "Ярославская"</t>
  </si>
  <si>
    <t>24.7.R1.53930</t>
  </si>
  <si>
    <t>Межбюджетные трансферты на комплексное развитие транспортной инфраструктуры городской агломерации "Ярославская" за счет средств резервного фонда Правительства Российской Федерации</t>
  </si>
  <si>
    <t>24.7.R1.58560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</si>
  <si>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областного бюджета</t>
  </si>
  <si>
    <t>24.7.R1.73930</t>
  </si>
  <si>
    <t>Региональный проект "Общесистемные меры развития дорожного хозяйства"</t>
  </si>
  <si>
    <t>24.7.R2.00000</t>
  </si>
  <si>
    <t>Мероприятия по внедрению автоматизированных и роботизированных технологий организации дорожного движения и контроля за соблюдением правил дорожного движения</t>
  </si>
  <si>
    <t>24.7.R2.54180</t>
  </si>
  <si>
    <t>Мероприятия, направленные на размещение автоматических пунктов весогабаритного контроля транспортных средств на автомобильных дорогах регионального и межмуниципального значения</t>
  </si>
  <si>
    <t>24.7.R2.76790</t>
  </si>
  <si>
    <t>Государственная программа "Развитие сельского хозяйства в Ярославской области"</t>
  </si>
  <si>
    <t>25.0.00.00000</t>
  </si>
  <si>
    <t>Областная целевая программа "Развитие агропромышленного комплекса Ярославской области"</t>
  </si>
  <si>
    <t>25.1.00.00000</t>
  </si>
  <si>
    <t>Техническая и технологическая модернизация агропромышленного комплекса</t>
  </si>
  <si>
    <t>25.1.01.00000</t>
  </si>
  <si>
    <t>Мероприятия, направленные на государственную поддержку отраслей сельского хозяйства, за счет средств областного бюджета</t>
  </si>
  <si>
    <t>25.1.01.72760</t>
  </si>
  <si>
    <t>Развитие отрасли животноводства</t>
  </si>
  <si>
    <t>25.1.02.00000</t>
  </si>
  <si>
    <t>25.1.02.72760</t>
  </si>
  <si>
    <t>Мероприятия, направленные на стимулирование развития приоритетных подотраслей агропромышленного комплекса и развитие малых форм хозяйствования</t>
  </si>
  <si>
    <t>25.1.02.R5020</t>
  </si>
  <si>
    <t>Мероприятия, направленные на поддержку отдельных подотраслей растениеводства и животноводства</t>
  </si>
  <si>
    <t>25.1.02.R5080</t>
  </si>
  <si>
    <t>Развитие отрасли растениеводства</t>
  </si>
  <si>
    <t>25.1.03.00000</t>
  </si>
  <si>
    <t>25.1.03.72760</t>
  </si>
  <si>
    <t>Субсидия на реализацию мероприятий по борьбе с борщевиком Сосновского</t>
  </si>
  <si>
    <t>25.1.03.76900</t>
  </si>
  <si>
    <t>25.1.03.R5080</t>
  </si>
  <si>
    <t>Развитие малых форм хозяйствования</t>
  </si>
  <si>
    <t>25.1.05.00000</t>
  </si>
  <si>
    <t>25.1.05.72760</t>
  </si>
  <si>
    <t>25.1.05.R5020</t>
  </si>
  <si>
    <t>Достижение финансовой устойчивости и снижение рисков в агропромышленном комплексе</t>
  </si>
  <si>
    <t>25.1.06.00000</t>
  </si>
  <si>
    <t>25.1.06.72760</t>
  </si>
  <si>
    <t>Докапитализация Фонда регионального развития Ярославской области</t>
  </si>
  <si>
    <t>25.1.06.77150</t>
  </si>
  <si>
    <t>Мероприятия, направленные на возмещение части процентной ставки по инвестиционным кредитам (займам) в агропромышленном комплексе</t>
  </si>
  <si>
    <t>25.1.06.R4330</t>
  </si>
  <si>
    <t>Создание условий для обеспечения предприятий агропромышленного комплекса высококвалифицированными специалистами, кадрами массовых профессий и информационно-консультационное обслуживание сельских товаропроизводителей</t>
  </si>
  <si>
    <t>25.1.07.00000</t>
  </si>
  <si>
    <t>25.1.07.72760</t>
  </si>
  <si>
    <t>Мероприятия, направленные на оказание услуг по информационно-консультационному обслуживанию в сельской местности, за счет средств областного бюджета</t>
  </si>
  <si>
    <t>25.1.07.72770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</si>
  <si>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</si>
  <si>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25.1.07.74450</t>
  </si>
  <si>
    <t>Поддержка создания и модернизации объектов агропромышленного комплекса</t>
  </si>
  <si>
    <t>25.1.08.00000</t>
  </si>
  <si>
    <t>25.1.08.72760</t>
  </si>
  <si>
    <t>Мероприятия, направленные на возмещение части прямых понесенных затрат на создание и (или) модернизацию объектов агропромышленного комплекса</t>
  </si>
  <si>
    <t>25.1.08.R4720</t>
  </si>
  <si>
    <t>Развитие отрасли льноводства</t>
  </si>
  <si>
    <t>25.1.09.00000</t>
  </si>
  <si>
    <t>25.1.09.72760</t>
  </si>
  <si>
    <t>Мелиорация земель сельскохозяйственного назначения</t>
  </si>
  <si>
    <t>25.1.10.00000</t>
  </si>
  <si>
    <t>Мероприятия, направленные на возмещение части затрат на развитие мелиорации земель сельскохозяйственного назначения</t>
  </si>
  <si>
    <t>25.1.10.R5680</t>
  </si>
  <si>
    <t>Ведомственная целевая программа департамента агропромышленного комплекса и потребительского рынка Ярославской области</t>
  </si>
  <si>
    <t>25.5.00.00000</t>
  </si>
  <si>
    <t>Обеспечение территориальной доступности товаров и услуг для сельского населения путем оказания государственной поддержки</t>
  </si>
  <si>
    <t>25.5.01.00000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</si>
  <si>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</t>
  </si>
  <si>
    <t>25.5.01.72880</t>
  </si>
  <si>
    <t>Организация государственного контроля качества молочного сырья и пищевой продукции</t>
  </si>
  <si>
    <t>25.5.03.00000</t>
  </si>
  <si>
    <t>Мероприятия, направленные на поддержку подведомственного учреждения агропромышленного комплекса</t>
  </si>
  <si>
    <t>25.5.03.72890</t>
  </si>
  <si>
    <t>Содержание в целях гражданской обороны запасов материальных ресурсов, накапливаемых органами исполнительной власти Ярославской области</t>
  </si>
  <si>
    <t>25.5.04.00000</t>
  </si>
  <si>
    <t>Мероприятия по хранению, освежению, использованию и восполнению резерва материальных ресурсов Правительства Ярославской области для ликвидации чрезвычайных ситуаций межмуниципального и регионального характера</t>
  </si>
  <si>
    <t>25.5.04.73090</t>
  </si>
  <si>
    <t>Осуществление отдельных полномочий Российской Федерации в сфере рыболовства и водных биологических ресурсов</t>
  </si>
  <si>
    <t>25.5.07.00000</t>
  </si>
  <si>
    <t>Осуществление переданных полномочий Российской Федерации в области организации, регулирования и охраны водных биологических ресурсов</t>
  </si>
  <si>
    <t>25.5.07.59100</t>
  </si>
  <si>
    <t>Областная целевая программа "Обеспечение эпизоотического благополучия территории Ярославской области по африканской чуме свиней, бешенству и другим заразным и особо опасным болезням животных"</t>
  </si>
  <si>
    <t>25.6.00.00000</t>
  </si>
  <si>
    <t>Укрепление материально-технической базы учреждений Ярославской области для предотвращения возникновения и ликвидации заболеваемости животных африканской чумой свиней, бешенством и другими заразными и особо опасными болезнями животных</t>
  </si>
  <si>
    <t>25.6.01.00000</t>
  </si>
  <si>
    <t>Реализация мероприятий, направленных на предупреждение заноса и распространения африканской чумы свиней, бешенства и других заразных и особо опасных болезней животных на территории Ярославской области</t>
  </si>
  <si>
    <t>25.6.01.72900</t>
  </si>
  <si>
    <t>Ведомственная целевая программа департамента ветеринарии Ярославской области</t>
  </si>
  <si>
    <t>25.7.00.00000</t>
  </si>
  <si>
    <t>Организация лабораторных исследований по диагностике болезней животных</t>
  </si>
  <si>
    <t>25.7.01.00000</t>
  </si>
  <si>
    <t>Мероприятия, направленные на поддержку подведомственных учреждений ветеринарии</t>
  </si>
  <si>
    <t>25.7.01.72910</t>
  </si>
  <si>
    <t>Проведение плановых противоэпизоотических мероприятий</t>
  </si>
  <si>
    <t>25.7.02.00000</t>
  </si>
  <si>
    <t>25.7.02.72910</t>
  </si>
  <si>
    <t>Организация и координация деятельности учреждений, функционально подчиненных департаменту ветеринарии Ярославской области, по обеспечению защиты населения от болезней, общих для человека и животных, предупреждению болезней животных и их лечению в части выполнения публичных обязательств, приобретения расходных материалов, оборудования и проведения капитального ремонта</t>
  </si>
  <si>
    <t>25.7.03.00000</t>
  </si>
  <si>
    <t>25.7.03.72910</t>
  </si>
  <si>
    <t>Устранение негативного воздействия скотомогильников (биотермических ям) на окружающую среду</t>
  </si>
  <si>
    <t>25.7.04.00000</t>
  </si>
  <si>
    <t>Субвенция на организацию и содержание скотомогильников (биотермических ям)</t>
  </si>
  <si>
    <t>25.7.04.73380</t>
  </si>
  <si>
    <t>Организация проведения  мероприятий  при осуществлении деятельности по обращению с животными без владельцев</t>
  </si>
  <si>
    <t>25.7.05.00000</t>
  </si>
  <si>
    <t>Субвенция на отлов, содержание и возврат животных без владельцев на прежние места их обитания</t>
  </si>
  <si>
    <t>25.7.05.74420</t>
  </si>
  <si>
    <t>Выделение и идентификация вируса висна-маеди у овец</t>
  </si>
  <si>
    <t>25.7.06.00000</t>
  </si>
  <si>
    <t>Проведение мероприятий по профилактике и ликвидации заболевания овец висна-маеди на территории Ярославской области</t>
  </si>
  <si>
    <t>25.7.06.77080</t>
  </si>
  <si>
    <t>Региональная целевая программа "Развитие системы поддержки фермеров, сельской кооперации и экспорта продукции агропромышленного комплекса"</t>
  </si>
  <si>
    <t>25.Б.00.00000</t>
  </si>
  <si>
    <t>Региональный проект "Создание системы поддержки фермеров и развития сельской кооперации в Ярославской области"</t>
  </si>
  <si>
    <t>25.Б.I7.00000</t>
  </si>
  <si>
    <t>Мероприятия, направленные на создание системы поддержки фермеров и развитие сельской кооперации</t>
  </si>
  <si>
    <t>25.Б.I7.54800</t>
  </si>
  <si>
    <t>Государственная программа "Развитие лесного хозяйства Ярославской области"</t>
  </si>
  <si>
    <t>29.0.00.00000</t>
  </si>
  <si>
    <t>Ведомственная целевая программа департамента лесного хозяйства Ярославской области</t>
  </si>
  <si>
    <t>29.1.00.00000</t>
  </si>
  <si>
    <t>Охрана лесов от пожаров</t>
  </si>
  <si>
    <t>29.1.01.00000</t>
  </si>
  <si>
    <t>Мероприятия, направленные на осуществление отдельных полномочий в области лесных отношений, за счет средств федерального бюджета</t>
  </si>
  <si>
    <t>29.1.01.51290</t>
  </si>
  <si>
    <t>Мероприятия, направленные на поддержку подведомственных учреждений лесного хозяйства, за счет средств областного бюджета</t>
  </si>
  <si>
    <t>29.1.01.72920</t>
  </si>
  <si>
    <t>Использование лесов</t>
  </si>
  <si>
    <t>29.1.03.00000</t>
  </si>
  <si>
    <t>29.1.03.51290</t>
  </si>
  <si>
    <t>Обеспечение функции федерального государственного лесного надзора (лесной охраны)</t>
  </si>
  <si>
    <t>29.1.04.00000</t>
  </si>
  <si>
    <t>29.1.04.51290</t>
  </si>
  <si>
    <t>29.1.04.72920</t>
  </si>
  <si>
    <t>Государственная поддержка неработающих пенсионеров в учреждениях, подведомственных учредителю в сфере лесного хозяйства</t>
  </si>
  <si>
    <t>29.1.04.72930</t>
  </si>
  <si>
    <t>Региональная целевая программа "Сохранение лесов Ярославской области"</t>
  </si>
  <si>
    <t>29.6.00.00000</t>
  </si>
  <si>
    <t>Региональный проект "Сохранение лесов"</t>
  </si>
  <si>
    <t>29.6.GА.00000</t>
  </si>
  <si>
    <t>Мероприятия, направленные на увеличение площади лесовосстановления</t>
  </si>
  <si>
    <t>29.6.GА.54290</t>
  </si>
  <si>
    <t>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</si>
  <si>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29.6.GА.54300</t>
  </si>
  <si>
    <t>Оснащение специализированных учреждений лесопожарной техникой и оборудованием для проведения комплекса мероприятий по охране лесов от пожаров</t>
  </si>
  <si>
    <t>29.6.GА.54320</t>
  </si>
  <si>
    <t>Государственная программа "Управление земельно-имущественным комплексом Ярославской области"</t>
  </si>
  <si>
    <t>34.0.00.00000</t>
  </si>
  <si>
    <t>Подпрограмма "Управление и распоряжение имуществом и земельными ресурсами Ярославской области"</t>
  </si>
  <si>
    <t>34.1.00.00000</t>
  </si>
  <si>
    <t>Повышение качества управления имуществом на территории Ярославской области, в том числе земельными ресурсами</t>
  </si>
  <si>
    <t>34.1.01.00000</t>
  </si>
  <si>
    <t>Мероприятия по управлению, распоряжению имуществом, находящимся в государственной собственности Ярославской области</t>
  </si>
  <si>
    <t>34.1.01.73180</t>
  </si>
  <si>
    <t>Мероприятия по кадастровым работам, землеустройству и приобретению права собственности</t>
  </si>
  <si>
    <t>34.1.01.73190</t>
  </si>
  <si>
    <t>Организация единой государственной политики в сфере рекламы</t>
  </si>
  <si>
    <t>34.1.01.76630</t>
  </si>
  <si>
    <t>Организация деятельности в сфере недропользования</t>
  </si>
  <si>
    <t>34.1.01.76640</t>
  </si>
  <si>
    <t>Улучшение информационной открытости органов государственной власти Ярославской области и органов местного самоуправления в сфере учета и распоряжения имуществом</t>
  </si>
  <si>
    <t>34.1.02.00000</t>
  </si>
  <si>
    <t>Реализация мероприятий по обеспечению работы информационной системы учета и распоряжения имуществом</t>
  </si>
  <si>
    <t>34.1.02.76650</t>
  </si>
  <si>
    <t>Ведомственная целевая программа департамента имущественных и земельных отношений Ярославской области</t>
  </si>
  <si>
    <t>34.2.00.00000</t>
  </si>
  <si>
    <t>Содержание и обеспечение деятельности подведомственного учреждения</t>
  </si>
  <si>
    <t>34.2.01.00000</t>
  </si>
  <si>
    <t>Реализация мероприятий по государственной кадастровой оценке</t>
  </si>
  <si>
    <t>34.2.01.75580</t>
  </si>
  <si>
    <t>Реализация мероприятий в сфере рекламной деятельности</t>
  </si>
  <si>
    <t>34.2.01.76210</t>
  </si>
  <si>
    <t>Государственная программа "Развитие контрактной системы в сфере закупок Ярославской области"</t>
  </si>
  <si>
    <t>35.0.00.00000</t>
  </si>
  <si>
    <t>Ведомственная целевая программа департамента государственного заказа Ярославской области</t>
  </si>
  <si>
    <t>35.1.00.00000</t>
  </si>
  <si>
    <t>Информационное обеспечение государственных и муниципальных закупок Ярославской области</t>
  </si>
  <si>
    <t>35.1.01.00000</t>
  </si>
  <si>
    <t>Техническое сопровождение и совершенствование государственной информационной системы "Государственные закупки Ярославской области"</t>
  </si>
  <si>
    <t>35.1.01.73240</t>
  </si>
  <si>
    <t>Соблюдение принципа профессионализма заказчиков контрактной системы в сфере закупок для обеспечения государственных нужд Ярославской области</t>
  </si>
  <si>
    <t>35.1.02.00000</t>
  </si>
  <si>
    <t>Проведение регионального конкурса "Лучший специалист в сфере государственных закупок"</t>
  </si>
  <si>
    <t>35.1.02.75740</t>
  </si>
  <si>
    <t>Оптимизация и совершенствование мероприятий, направленных на обеспечение государственных и муниципальных нужд Ярославской области</t>
  </si>
  <si>
    <t>35.1.03.00000</t>
  </si>
  <si>
    <t>35.1.03.76190</t>
  </si>
  <si>
    <t>Государственная программа "Создание условий для эффективного управления региональными и муниципальными финансами в Ярославской области"</t>
  </si>
  <si>
    <t>36.0.00.00000</t>
  </si>
  <si>
    <t>Ведомственная целевая программа департамента финансов Ярославской области</t>
  </si>
  <si>
    <t>36.1.00.00000</t>
  </si>
  <si>
    <t>Организационно-техническое и нормативно-методическое обеспечение бюджетного процесса</t>
  </si>
  <si>
    <t>36.1.01.00000</t>
  </si>
  <si>
    <t>Реализация мероприятий по организационно-техническому и нормативно-методическому обеспечению бюджетного процесса</t>
  </si>
  <si>
    <t>36.1.01.73250</t>
  </si>
  <si>
    <t>Обеспечение реализации функций органов исполнительной власти Ярославской области и государственных учреждений Ярославской области по ведению бюджетного (бухгалтерского) учета и составлению бюджетной (бухгалтерской) отчетности</t>
  </si>
  <si>
    <t>36.1.02.00000</t>
  </si>
  <si>
    <t>Содержание и обеспечение деятельности казенного учреждения</t>
  </si>
  <si>
    <t>36.1.02.75270</t>
  </si>
  <si>
    <t>Подпрограмма "Выравнивание уровня бюджетной обеспеченности муниципальных образований Ярославской области и обеспечение сбалансированности местных бюджетов"</t>
  </si>
  <si>
    <t>36.3.00.00000</t>
  </si>
  <si>
    <t>Повышение финансовых возможностей муниципальных образований Ярославской области</t>
  </si>
  <si>
    <t>36.3.01.00000</t>
  </si>
  <si>
    <t>Дотации муниципальным районам и городским округам Ярославской области на выравнивание бюджетной обеспеченности</t>
  </si>
  <si>
    <t>36.3.01.72960</t>
  </si>
  <si>
    <t>Дотации поселениям Ярославской области на выравнивание бюджетной обеспеченности</t>
  </si>
  <si>
    <t>36.3.01.72970</t>
  </si>
  <si>
    <t>Дотации на поддержку мер по обеспечению сбалансированности бюджетов муниципальных образований Ярославской области</t>
  </si>
  <si>
    <t>36.3.01.72980</t>
  </si>
  <si>
    <t>Дотации на реализацию мероприятий, предусмотренных нормативными правовыми актами органов государственной власти Ярославской области</t>
  </si>
  <si>
    <t>36.3.01.73260</t>
  </si>
  <si>
    <t>Подпрограмма "Управление государственным долгом Ярославской области"</t>
  </si>
  <si>
    <t>36.4.00.00000</t>
  </si>
  <si>
    <t>Обеспечение своевременности и полноты исполнения долговых обязательств Ярославской области</t>
  </si>
  <si>
    <t>36.4.01.00000</t>
  </si>
  <si>
    <t>Процентные платежи по государственному долгу Ярославской области</t>
  </si>
  <si>
    <t>36.4.01.73010</t>
  </si>
  <si>
    <t>Оптимизация структуры государственного долга Ярославской области</t>
  </si>
  <si>
    <t>36.4.02.00000</t>
  </si>
  <si>
    <t>Выполнение обязательств по выплате агентских комиссий и вознаграждения</t>
  </si>
  <si>
    <t>36.4.02.73020</t>
  </si>
  <si>
    <t>Подпрограмма "Повышение финансовой грамотности в Ярославской области"</t>
  </si>
  <si>
    <t>36.5.00.00000</t>
  </si>
  <si>
    <t>Информирование населения о финансовой грамотности и защите прав потребителей финансовых услуг</t>
  </si>
  <si>
    <t>36.5.03.00000</t>
  </si>
  <si>
    <t>Проведение конкурса проектов "Бюджет для граждан"</t>
  </si>
  <si>
    <t>36.5.03.76230</t>
  </si>
  <si>
    <t>Проведение социологических исследований и опросов, определяющих уровень финансовой грамотности населения</t>
  </si>
  <si>
    <t>36.5.03.76310</t>
  </si>
  <si>
    <t>Мероприятия по повышению финансовой грамотности населения</t>
  </si>
  <si>
    <t>36.5.03.76330</t>
  </si>
  <si>
    <t>Государственная программа "Развитие системы государственного управления на территории Ярославской области"</t>
  </si>
  <si>
    <t>38.0.00.00000</t>
  </si>
  <si>
    <t>Областная целевая программа "Противодействие коррупции в Ярославской области"</t>
  </si>
  <si>
    <t>38.2.00.00000</t>
  </si>
  <si>
    <t>Профилактика коррупции в органах исполнительной власти и органах местного самоуправления муниципальных образований Ярославской области</t>
  </si>
  <si>
    <t>38.2.01.00000</t>
  </si>
  <si>
    <t>Повышение квалификации государственных гражданских и муниципальных служащих Ярославской области в сфере противодействия коррупции</t>
  </si>
  <si>
    <t>38.2.01.72240</t>
  </si>
  <si>
    <t>Осуществление антикоррупционного мониторинга</t>
  </si>
  <si>
    <t>38.2.02.00000</t>
  </si>
  <si>
    <t>Проведение независимого мониторинга коррупционных проявлений на территории Ярославской области (ежегодные исследования коррупционных проявлений на территории Ярославской области)</t>
  </si>
  <si>
    <t>38.2.02.72240</t>
  </si>
  <si>
    <t>Осуществление антикоррупционной пропаганды и антикоррупционного просвещения</t>
  </si>
  <si>
    <t>38.2.03.00000</t>
  </si>
  <si>
    <t>Привлечение институтов гражданского общества к деятельности по противодействию коррупции посредством организации и проведения просветительских мероприятий в сфере противодействия коррупции</t>
  </si>
  <si>
    <t>38.2.03.72240</t>
  </si>
  <si>
    <t>Организация оказания бесплатной юридической помощи</t>
  </si>
  <si>
    <t>38.3.00.00000</t>
  </si>
  <si>
    <t>Организация оказания бесплатной юридической помощи адвокатами Адвокатской палаты Ярославской области</t>
  </si>
  <si>
    <t>38.3.01.00000</t>
  </si>
  <si>
    <t>Реализация мероприятий по оказанию бесплатной юридической помощи</t>
  </si>
  <si>
    <t>38.3.01.74360</t>
  </si>
  <si>
    <t>Областная целевая программа "Развитие государственной гражданской и муниципальной службы в Ярославской области"</t>
  </si>
  <si>
    <t>38.5.00.00000</t>
  </si>
  <si>
    <t>Внедрение новых подходов к профессиональному развитию кадров</t>
  </si>
  <si>
    <t>38.5.01.00000</t>
  </si>
  <si>
    <t>Организация внедрения новых подходов к профессиональному развитию обучения кадров</t>
  </si>
  <si>
    <t>38.5.01.75820</t>
  </si>
  <si>
    <t>Государственная программа "Местное самоуправление в Ярославской области"</t>
  </si>
  <si>
    <t>39.0.00.00000</t>
  </si>
  <si>
    <t>Ведомственная целевая программа "Организация межмуниципального сотрудничества органов местного самоуправления Ярославской области"</t>
  </si>
  <si>
    <t>39.2.00.00000</t>
  </si>
  <si>
    <t>Организация межмуниципального сотрудничества</t>
  </si>
  <si>
    <t>39.2.01.00000</t>
  </si>
  <si>
    <t>Субсидия некоммерческой организации на организацию межмуниципального сотрудничества</t>
  </si>
  <si>
    <t>39.2.01.74370</t>
  </si>
  <si>
    <t>Информационное и методическое сопровождение межмуниципального сотрудничества</t>
  </si>
  <si>
    <t>39.2.02.00000</t>
  </si>
  <si>
    <t>39.2.02.74370</t>
  </si>
  <si>
    <t>Организационное и информационное обеспечение проекта инициативного бюджетирования</t>
  </si>
  <si>
    <t>39.2.04.00000</t>
  </si>
  <si>
    <t>39.2.04.74370</t>
  </si>
  <si>
    <t>39.2.04.76920</t>
  </si>
  <si>
    <t>Развитие инициативного бюджетирования на территории Ярославской области</t>
  </si>
  <si>
    <t>39.6.00.00000</t>
  </si>
  <si>
    <t>Реализация мероприятий инициативного бюджетирования на территории Ярославской области</t>
  </si>
  <si>
    <t>39.6.01.00000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</si>
  <si>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</si>
  <si>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39.6.01.75350</t>
  </si>
  <si>
    <t>Поддержка лучших практик инициативного бюджетирования</t>
  </si>
  <si>
    <t>39.6.02.00000</t>
  </si>
  <si>
    <t>Межбюджетные трансферты на поддержку инициатив органов ученического самоуправления общеобразовательных организаций</t>
  </si>
  <si>
    <t>39.6.02.75350</t>
  </si>
  <si>
    <t>Обеспечение информационного взаимодействия с органами местного самоуправления</t>
  </si>
  <si>
    <t>39.8.00.00000</t>
  </si>
  <si>
    <t>Сопровождение программы для ЭВМ "Система автоматизированного рабочего места муниципального образования"</t>
  </si>
  <si>
    <t>39.8.01.00000</t>
  </si>
  <si>
    <t>Реализация мероприятий по обеспечению информационного взаимодействия с органами местного самоуправления</t>
  </si>
  <si>
    <t>39.8.01.76940</t>
  </si>
  <si>
    <t>Государственная программа "Комплексное развитие сельских территорий в Ярославской области"</t>
  </si>
  <si>
    <t>48.0.00.00000</t>
  </si>
  <si>
    <t>Подпрограмма "Развитие сельских территорий в Ярославской области"</t>
  </si>
  <si>
    <t>48.1.00.00000</t>
  </si>
  <si>
    <t>Создание условий для обеспечения доступным и комфортным жильем сельского населения</t>
  </si>
  <si>
    <t>48.1.01.00000</t>
  </si>
  <si>
    <t>Мероприятия, направленные на улучшение жилищных условий граждан, проживающих на сельских территориях</t>
  </si>
  <si>
    <t>48.1.01.R5760</t>
  </si>
  <si>
    <t>Создание и развитие инженерной инфраструктуры на сельских территориях</t>
  </si>
  <si>
    <t>48.1.02.00000</t>
  </si>
  <si>
    <t>Субсидия на проведение мероприятий по обустройству объектами инженерной инфраструктуры и благоустройству площадок, расположенных на сельских территориях, под компактную жилищную застройку</t>
  </si>
  <si>
    <t>48.1.02.R5760</t>
  </si>
  <si>
    <t>Благоустройство сельских территорий</t>
  </si>
  <si>
    <t>48.1.03.00000</t>
  </si>
  <si>
    <t>Субсидия на проведение мероприятий по благоустройству сельских территорий</t>
  </si>
  <si>
    <t>48.1.03.R5760</t>
  </si>
  <si>
    <t>Развитие транспортной инфраструктуры сельских территорий</t>
  </si>
  <si>
    <t>48.1.04.00000</t>
  </si>
  <si>
    <t>Мероприятия по строительству и реконструкции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</t>
  </si>
  <si>
    <t>48.1.04.73720</t>
  </si>
  <si>
    <t>48.1.04.R3720</t>
  </si>
  <si>
    <t>Непрограммные расходы</t>
  </si>
  <si>
    <t>50.0.00.00000</t>
  </si>
  <si>
    <t>Субвенция на осуществление первичного воинского учета на территориях, где отсутствуют военные комиссариаты</t>
  </si>
  <si>
    <t>50.0.00.51180</t>
  </si>
  <si>
    <t>Субвенция по составлению (изменению и дополнению) списков кандидатов в присяжные заседатели федеральных судов общей юрисдикции</t>
  </si>
  <si>
    <t>50.0.00.51200</t>
  </si>
  <si>
    <t>Осуществление переданных полномочий Российской Федерации в области лесных отношений</t>
  </si>
  <si>
    <t>50.0.00.51290</t>
  </si>
  <si>
    <t>Депутаты Государственной Думы и их помощники</t>
  </si>
  <si>
    <t>50.0.00.51410</t>
  </si>
  <si>
    <t>Члены Совета Федерации и их помощники</t>
  </si>
  <si>
    <t>50.0.00.51420</t>
  </si>
  <si>
    <t>Субвенция на осуществление переданных полномочий Российской Федерации по подготовке и проведению Всероссийской переписи населения</t>
  </si>
  <si>
    <t>50.0.00.54690</t>
  </si>
  <si>
    <t>Осуществление полномочий Российской Федерации по государственной регистрации актов гражданского состояния</t>
  </si>
  <si>
    <t>50.0.00.59300</t>
  </si>
  <si>
    <t>Субвенция на осуществление полномочий Российской Федерации по государственной регистрации актов гражданского состояния за счет средств резервного фонда Правительства Российской Федерации</t>
  </si>
  <si>
    <t>50.0.00.5930F</t>
  </si>
  <si>
    <t>Осуществление переданных полномочий Российской Федерации в отношении объектов культурного наследия</t>
  </si>
  <si>
    <t>50.0.00.59500</t>
  </si>
  <si>
    <t>50.0.00.59700</t>
  </si>
  <si>
    <t>Осуществление переданных полномочий Российской Федерации в сфере охраны здоровья</t>
  </si>
  <si>
    <t>50.0.00.59800</t>
  </si>
  <si>
    <t>Осуществление переданных полномочий Российской Федерации в сфере образования</t>
  </si>
  <si>
    <t>50.0.00.59900</t>
  </si>
  <si>
    <t>Государственная поддержка обучающихся по образовательным программам высшего образования в виде именных стипендий</t>
  </si>
  <si>
    <t>50.0.00.73320</t>
  </si>
  <si>
    <t>Осуществление полномочий Российской Федерации по контролю качества образования, лицензированию и государственной аккредитации образовательных организаций, надзору и контролю за соблюдением законодательства в области образования за счет средств областного бюджета</t>
  </si>
  <si>
    <t>50.0.00.80010</t>
  </si>
  <si>
    <t>Высшее должностное лицо субъекта Российской Федерации</t>
  </si>
  <si>
    <t>50.0.00.80020</t>
  </si>
  <si>
    <t>Центральный аппарат</t>
  </si>
  <si>
    <t>50.0.00.80030</t>
  </si>
  <si>
    <t>Председатель законодательного (представительного) органа государственной власти субъекта Российской Федерации</t>
  </si>
  <si>
    <t>50.0.00.80040</t>
  </si>
  <si>
    <t>Депутаты (члены) законодательного (представительного) органа государственной власти субъекта Российской Федерации</t>
  </si>
  <si>
    <t>50.0.00.80050</t>
  </si>
  <si>
    <t>Члены избирательной комиссии субъекта Российской Федерации</t>
  </si>
  <si>
    <t>50.0.00.80060</t>
  </si>
  <si>
    <t>Обеспечение деятельности аппаратов судов</t>
  </si>
  <si>
    <t>50.0.00.80070</t>
  </si>
  <si>
    <t>Руководитель контрольно-счетной палаты субъекта Российской Федерации и его заместители</t>
  </si>
  <si>
    <t>50.0.00.80080</t>
  </si>
  <si>
    <t>Аудиторы контрольно-счетной палаты субъекта Российской Федерации</t>
  </si>
  <si>
    <t>50.0.00.80090</t>
  </si>
  <si>
    <t>Государственная автоматизированная информационная система "Выборы", повышение правовой культуры избирателей и обучение организаторов выборов</t>
  </si>
  <si>
    <t>50.0.00.80110</t>
  </si>
  <si>
    <t>Резервные фонды исполнительных органов государственной власти субъектов Российской Федерации</t>
  </si>
  <si>
    <t>50.0.00.80120</t>
  </si>
  <si>
    <t>Обеспечение деятельности уполномоченных</t>
  </si>
  <si>
    <t>50.0.00.80130</t>
  </si>
  <si>
    <t>50.0.00.80160</t>
  </si>
  <si>
    <t>Субвенция на обеспечение профилактики безнадзорности, правонарушений несовершеннолетних и защиты их прав</t>
  </si>
  <si>
    <t>50.0.00.80190</t>
  </si>
  <si>
    <t>Субвенция на реализацию отдельных полномочий в сфере законодательства об административных правонарушениях</t>
  </si>
  <si>
    <t>50.0.00.80200</t>
  </si>
  <si>
    <t>Государственная поддержка неработающих пенсионеров в органах власти, государственных органах Ярославской области и учреждениях, подведомственных Правительству Ярославской области</t>
  </si>
  <si>
    <t>50.0.00.80210</t>
  </si>
  <si>
    <t>Выполнение других обязательств государства</t>
  </si>
  <si>
    <t>50.0.00.80240</t>
  </si>
  <si>
    <t>Губернаторские выплаты специалистам за исключительный личный вклад в решение социальных проблем Ярославской области</t>
  </si>
  <si>
    <t>50.0.00.80250</t>
  </si>
  <si>
    <t>Денежное поощрение в рамках Закона Ярославской области от 6 мая 2010 г. № 11-з "О наградах"</t>
  </si>
  <si>
    <t>50.0.00.80310</t>
  </si>
  <si>
    <t>Расходы на проведение государственной экологической экспертизы</t>
  </si>
  <si>
    <t>50.0.00.80320</t>
  </si>
  <si>
    <t>Расходы на исполнение судебных решений по отрасли здравоохранения</t>
  </si>
  <si>
    <t>50.0.00.90060</t>
  </si>
  <si>
    <t>Расходы на информационное освещение деятельности органов государственной власти субъекта Российской Федерации и поддержку средств массовой информации</t>
  </si>
  <si>
    <t>50.0.00.98710</t>
  </si>
  <si>
    <t>Подготовка управленческих кадров для организаций народного хозяйства Российской Федерации</t>
  </si>
  <si>
    <t>50.0.00.R0660</t>
  </si>
  <si>
    <t>Реализация мероприятий, направленных на обеспечение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</si>
  <si>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50.0.W0.58530</t>
  </si>
  <si>
    <t>Финансовое обеспечение мероприятий по выплатам членам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Федерации, за счет средств резервного фонда Правительства Российской Федерации</t>
  </si>
  <si>
    <t>50.0.W0.58570</t>
  </si>
  <si>
    <t>Итого</t>
  </si>
  <si>
    <t>Ежемесячная выплата на личные расходы детям-сиротам и детям, оставшимся без попечения родителей, при достижении ими 14 лет, лицам из их числа, являющимся воспитанниками образовательных организаций и обучающимся по основным образовательным программам, в сфере образования</t>
  </si>
  <si>
    <t>Создание ключевых центров развития детей</t>
  </si>
  <si>
    <t>02.7.E2.51750</t>
  </si>
  <si>
    <t>Субсидия на реализацию мероприятий по строительству и реконструкции зданий дополнительного образования в Ярославской области</t>
  </si>
  <si>
    <t>02.7.E2.76890</t>
  </si>
  <si>
    <t>Субвенция на реализацию мероприятий, направленных на оказание государственной социальной помощи на основании социального контракта, в части расходов по доставке выплат получателям</t>
  </si>
  <si>
    <t>03.1.03.75520</t>
  </si>
  <si>
    <t>Субвенция на реализацию мероприятий, направленных на оказание государственной социальной помощи на основании социального контракта</t>
  </si>
  <si>
    <t>03.1.03.R4040</t>
  </si>
  <si>
    <t>Проведение конкурсов "Лучший народный дружинник Ярославской области" и "Лучшая народная дружина Ярославской области"</t>
  </si>
  <si>
    <t>08.6.01.75370</t>
  </si>
  <si>
    <t>Авиационное обеспечение предупреждения и ликвидации чрезвычайных ситуаций межмуниципального и регионального характера</t>
  </si>
  <si>
    <t>10.4.01.76240</t>
  </si>
  <si>
    <t>Субсидия на модернизацию муниципальных детских школ искусств по видам искусств</t>
  </si>
  <si>
    <t>Мероприятия по модернизации детских школ искусств по видам искусств</t>
  </si>
  <si>
    <t>11.1.01.R3060</t>
  </si>
  <si>
    <t>11.1.01.R3061</t>
  </si>
  <si>
    <t>Премирование за достижения в области культуры</t>
  </si>
  <si>
    <t>11.1.03.71610</t>
  </si>
  <si>
    <t>Мероприятия по созданию центров культурного развития в городах с числом жителей до 300 тысяч человек</t>
  </si>
  <si>
    <t>11.4.A1.52330</t>
  </si>
  <si>
    <t>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</si>
  <si>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11.4.A1.55191</t>
  </si>
  <si>
    <t>Субсидия на обеспечение учреждений культуры передвижными многофункциональными культурными центрами (автоклубы)</t>
  </si>
  <si>
    <t>11.4.A1.55197</t>
  </si>
  <si>
    <t>11.4.A2.71610</t>
  </si>
  <si>
    <t>Региональный проект "Цифровая культура"</t>
  </si>
  <si>
    <t>Межбюджетные трансферты на создание виртуальных концертных залов</t>
  </si>
  <si>
    <t>11.4.A3.00000</t>
  </si>
  <si>
    <t>11.4.A3.54530</t>
  </si>
  <si>
    <t>Капитальный ремонт гидротехнических сооружений</t>
  </si>
  <si>
    <t>Субсидия на реализацию мероприятий, направленных на капитальный ремонт гидротехнических сооружений, расположенных на территории Ярославской области и находящихся в муниципальной собственности</t>
  </si>
  <si>
    <t>12.4.02.00000</t>
  </si>
  <si>
    <t>12.4.02.R0650</t>
  </si>
  <si>
    <t>Региональная целевая программа "Восстановление и экологическая реабилитация водных объектов Ярославской области"</t>
  </si>
  <si>
    <t>Региональный проект "Сохранение уникальных водных объектов на территории Ярославской области"</t>
  </si>
  <si>
    <t>Мероприятия, направленные на восстановление и экологическую реабилитацию водных объектов (природоохранные мероприятия)</t>
  </si>
  <si>
    <t>Мероприятия, направленные на восстановление и экологическую реабилитацию водных объектов (природоохранные мероприятия), за счет средств областного бюджета</t>
  </si>
  <si>
    <t>12.5.00.00000</t>
  </si>
  <si>
    <t>12.5.G8.00000</t>
  </si>
  <si>
    <t>12.5.G8.50570</t>
  </si>
  <si>
    <t>12.5.G8.Д0570</t>
  </si>
  <si>
    <t>Субсидия на ликвидацию (рекультивацию) объектов накопленного экологического вреда, представляющих угрозу реке Волге</t>
  </si>
  <si>
    <t>12.6.G6.00000</t>
  </si>
  <si>
    <t>12.6.G6.55000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</si>
  <si>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</si>
  <si>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</si>
  <si>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13.3.P5.52290</t>
  </si>
  <si>
    <t>13.3.P5.76910</t>
  </si>
  <si>
    <t>Создание и обеспечение функционирования Ярославского регионального сегмента государственной информационной системы мониторинга в сфере межнациональных и межконфессиональных отношений и раннего предупреждения конфликтных ситуаций</t>
  </si>
  <si>
    <t>22.4.03.76670</t>
  </si>
  <si>
    <t>Издание ежегодного доклада о состоянии гражданского общества в Ярославской области</t>
  </si>
  <si>
    <t>22.8.01.73150</t>
  </si>
  <si>
    <t>Реализация мероприятий по обеспечению бесперебойного функционирования Системы-112</t>
  </si>
  <si>
    <t>Субсидия на разработку проектной документации на проведение капитального ремонта моста через реку Волга в городе Рыбинске</t>
  </si>
  <si>
    <t>24.1.05.77130</t>
  </si>
  <si>
    <t>Областная целевая программа "Развитие транспортной системы Ярославской области"</t>
  </si>
  <si>
    <t>Региональный проект "Развитие региональных аэропортов и маршрутов"</t>
  </si>
  <si>
    <t>Реализация мероприятий по осуществлению капитальных вложений на развитие региональных аэропортов</t>
  </si>
  <si>
    <t>24.4.00.00000</t>
  </si>
  <si>
    <t>24.4.V7.00000</t>
  </si>
  <si>
    <t>24.4.V7.53860</t>
  </si>
  <si>
    <t>Региональный проект "Экспорт продукции агропромышленного комплекса Ярославской области"</t>
  </si>
  <si>
    <t>Мероприятия, направленные на государственную поддержку аккредитации ветеринарных лабораторий в национальной системе аккредитации</t>
  </si>
  <si>
    <t>25.Б.T2.00000</t>
  </si>
  <si>
    <t>25.Б.T2.52510</t>
  </si>
  <si>
    <t>Предоставление грантов для поддержания проектов по финансовой грамотности</t>
  </si>
  <si>
    <t>36.5.03.77100</t>
  </si>
  <si>
    <t>Организация и проведение конкурса "Лучший государственный гражданский и муниципальный служащий"</t>
  </si>
  <si>
    <t>Организация и проведение конкурса "Лучший наставник"</t>
  </si>
  <si>
    <t>38.5.01.76140</t>
  </si>
  <si>
    <t>38.5.01.76340</t>
  </si>
  <si>
    <t>Мероприятия по повышению эффективности деятельности органов местного самоуправления Ярославской области</t>
  </si>
  <si>
    <t>Реализация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</si>
  <si>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Межбюджетные трансферты 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</si>
  <si>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39.3.00.00000</t>
  </si>
  <si>
    <t>39.3.02.00000</t>
  </si>
  <si>
    <t>39.3.02.75870</t>
  </si>
  <si>
    <t>Обеспечение подготовки и проведения выборов</t>
  </si>
  <si>
    <t>50.0.00.80290</t>
  </si>
  <si>
    <t>целевые федеральн. средства</t>
  </si>
  <si>
    <t>Наименование</t>
  </si>
  <si>
    <t>Код</t>
  </si>
  <si>
    <t>∆</t>
  </si>
  <si>
    <t>∆ ЦФС</t>
  </si>
  <si>
    <t>План от 28.10.2020</t>
  </si>
  <si>
    <t>Проект изменений (от 03.12.2020)</t>
  </si>
  <si>
    <t>01.3.01.58410</t>
  </si>
  <si>
    <t>Дополнительное финансовое обеспечение медицинских организаций в условиях чрезвычайной ситуации и (или) при возникновении угрозы распространения заболеваний, представляющих опасность для окружающих,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</t>
  </si>
  <si>
    <t>01.3.01.58430</t>
  </si>
  <si>
    <t>Финансовое обеспечение мероприятий по приобретению лекарственных препаратов для лечения пациентов с новой коронавирусной инфекцией, получающих медицинскую помощь в амбулаторных условиях</t>
  </si>
  <si>
    <t>01.3.01.58440</t>
  </si>
  <si>
    <t>01.3.01.58450</t>
  </si>
  <si>
    <t>Финансовое обеспечение мероприятий по борьбе с новой коронавирусной инфекцией (COVID-19) за счет средств резервного фонда Правительства Российской Федерации</t>
  </si>
  <si>
    <t>Финансовое обеспечение мероприятий по оснащению (переоснащению) лабораторий медицинских организаций, осуществляющих этиологическую диагностику новой коронавирусной инфекции</t>
  </si>
  <si>
    <t>Проведение социально значимых массовых мероприятий в сфере образования</t>
  </si>
  <si>
    <t>02.1.05.00000</t>
  </si>
  <si>
    <t>Обеспечение мероприятий по подготовке и проведению Всероссийского форума профессиональной ориентации "ПроеКТОриЯ"</t>
  </si>
  <si>
    <t>02.1.05.51600</t>
  </si>
  <si>
    <t>03.1.01.76400</t>
  </si>
  <si>
    <t>Субвенция на компенсацию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</si>
  <si>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03.1.03.51980</t>
  </si>
  <si>
    <t>Социальная поддержка Героев Социалистического Труда и полных кавалеров ордена Трудовой Славы за счет средств Пенсионного фонда Российской Федерации</t>
  </si>
  <si>
    <t>05.1.10.5134F</t>
  </si>
  <si>
    <t>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</t>
  </si>
  <si>
    <t>"Об обеспечении жильем ветеранов Великой Отечественной войны 1941 – 1945 годов" за счет средств резервного фонда Правительства Российской Федерации</t>
  </si>
  <si>
    <t>05.3.03.00000</t>
  </si>
  <si>
    <t>Обеспечение деятельности Фонда защиты прав граждан – участников долевого строительства Ярославской области</t>
  </si>
  <si>
    <t>Субсидия Фонду защиты прав граждан – участников долевого строительства Ярославской области</t>
  </si>
  <si>
    <t>05.3.03.74730</t>
  </si>
  <si>
    <t>11.1.07.58240</t>
  </si>
  <si>
    <t>Проведение ремонтно-реставрационных работ по приспособлению для современного использования объекта культурного наследия федерального значения "Дом призрения ближнего, 1780-е годы" и приобретение оборудования и мебели</t>
  </si>
  <si>
    <t>24.4.05.00000</t>
  </si>
  <si>
    <t>Повышение безопасности перевозок пассажиров автомобильным транспортом</t>
  </si>
  <si>
    <t>Увеличение уставного капитала акционерным обществам с контрольным пакетом акций Ярославской области</t>
  </si>
  <si>
    <t>24.4.05.76570</t>
  </si>
  <si>
    <t>Расходы областного бюджетав на 2020 год по госпрограммам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</si>
</sst>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theme="0" tint="-0.34998626667073579"/>
      <name val="Times New Roman"/>
      <family val="1"/>
      <charset val="204"/>
    </font>
    <font>
      <i/>
      <sz val="12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1"/>
      <color theme="0" tint="-0.34998626667073579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i/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164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 applyProtection="1">
      <alignment horizontal="right" wrapText="1"/>
      <protection hidden="1"/>
    </xf>
    <xf numFmtId="164" fontId="0" fillId="0" borderId="0" xfId="0" applyNumberFormat="1"/>
    <xf numFmtId="3" fontId="11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/>
    <xf numFmtId="3" fontId="11" fillId="0" borderId="1" xfId="2" applyNumberFormat="1" applyFont="1" applyFill="1" applyBorder="1" applyAlignment="1" applyProtection="1">
      <alignment horizontal="right" wrapText="1"/>
      <protection hidden="1"/>
    </xf>
    <xf numFmtId="3" fontId="11" fillId="0" borderId="1" xfId="0" applyNumberFormat="1" applyFont="1" applyFill="1" applyBorder="1" applyAlignment="1" applyProtection="1">
      <alignment horizontal="right" wrapText="1"/>
      <protection hidden="1"/>
    </xf>
    <xf numFmtId="3" fontId="11" fillId="0" borderId="1" xfId="0" applyNumberFormat="1" applyFont="1" applyFill="1" applyBorder="1" applyAlignment="1">
      <alignment horizontal="right" wrapText="1"/>
    </xf>
    <xf numFmtId="3" fontId="7" fillId="3" borderId="1" xfId="0" applyNumberFormat="1" applyFont="1" applyFill="1" applyBorder="1" applyAlignment="1" applyProtection="1">
      <alignment horizontal="right"/>
    </xf>
    <xf numFmtId="3" fontId="7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3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 vertical="center"/>
    </xf>
    <xf numFmtId="165" fontId="18" fillId="3" borderId="1" xfId="0" applyNumberFormat="1" applyFont="1" applyFill="1" applyBorder="1" applyAlignment="1">
      <alignment horizontal="center" vertical="center"/>
    </xf>
    <xf numFmtId="165" fontId="19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0" fontId="20" fillId="0" borderId="0" xfId="0" applyFont="1"/>
    <xf numFmtId="4" fontId="1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/>
    </xf>
    <xf numFmtId="165" fontId="24" fillId="3" borderId="1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4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0" borderId="0" xfId="0" applyFont="1"/>
    <xf numFmtId="164" fontId="4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5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8" xfId="0" applyFont="1" applyBorder="1"/>
    <xf numFmtId="0" fontId="16" fillId="0" borderId="8" xfId="0" applyFont="1" applyBorder="1"/>
    <xf numFmtId="0" fontId="4" fillId="0" borderId="8" xfId="0" applyFont="1" applyBorder="1"/>
    <xf numFmtId="0" fontId="21" fillId="0" borderId="8" xfId="0" applyFont="1" applyBorder="1"/>
    <xf numFmtId="0" fontId="23" fillId="0" borderId="8" xfId="0" applyFont="1" applyBorder="1"/>
    <xf numFmtId="3" fontId="1" fillId="0" borderId="1" xfId="0" applyNumberFormat="1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25" fillId="0" borderId="7" xfId="1" applyNumberFormat="1" applyFont="1" applyFill="1" applyBorder="1" applyAlignment="1" applyProtection="1">
      <alignment horizontal="center" vertical="center" wrapText="1"/>
      <protection hidden="1"/>
    </xf>
    <xf numFmtId="3" fontId="11" fillId="3" borderId="4" xfId="0" applyNumberFormat="1" applyFont="1" applyFill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3" fontId="11" fillId="3" borderId="5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_tmp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915"/>
  <sheetViews>
    <sheetView tabSelected="1" topLeftCell="A784" workbookViewId="0">
      <selection activeCell="G915" sqref="A1:H915"/>
    </sheetView>
  </sheetViews>
  <sheetFormatPr defaultRowHeight="15" outlineLevelRow="3" x14ac:dyDescent="0.25"/>
  <cols>
    <col min="1" max="1" width="15.140625" customWidth="1"/>
    <col min="2" max="2" width="54.42578125" customWidth="1"/>
    <col min="3" max="3" width="17.42578125" customWidth="1"/>
    <col min="4" max="4" width="12.42578125" style="43" hidden="1" customWidth="1"/>
    <col min="5" max="5" width="16.85546875" customWidth="1"/>
    <col min="6" max="6" width="15" style="43" hidden="1" customWidth="1"/>
    <col min="7" max="7" width="15.42578125" style="45" customWidth="1"/>
    <col min="8" max="8" width="0.7109375" hidden="1" customWidth="1"/>
    <col min="9" max="9" width="12.42578125" customWidth="1"/>
  </cols>
  <sheetData>
    <row r="1" spans="1:8" ht="18.75" customHeight="1" x14ac:dyDescent="0.25">
      <c r="A1" s="82" t="s">
        <v>1769</v>
      </c>
      <c r="B1" s="82"/>
      <c r="C1" s="82"/>
      <c r="D1" s="82"/>
      <c r="E1" s="82"/>
      <c r="F1" s="82"/>
      <c r="G1" s="82"/>
      <c r="H1" s="82"/>
    </row>
    <row r="2" spans="1:8" ht="69.75" customHeight="1" x14ac:dyDescent="0.25">
      <c r="A2" s="32" t="s">
        <v>1735</v>
      </c>
      <c r="B2" s="32" t="s">
        <v>1734</v>
      </c>
      <c r="C2" s="33" t="s">
        <v>1738</v>
      </c>
      <c r="D2" s="50" t="s">
        <v>1733</v>
      </c>
      <c r="E2" s="33" t="s">
        <v>1739</v>
      </c>
      <c r="F2" s="50" t="s">
        <v>1733</v>
      </c>
      <c r="G2" s="34" t="s">
        <v>1736</v>
      </c>
      <c r="H2" s="34" t="s">
        <v>1737</v>
      </c>
    </row>
    <row r="3" spans="1:8" s="71" customFormat="1" ht="31.5" collapsed="1" x14ac:dyDescent="0.25">
      <c r="A3" s="1" t="s">
        <v>1</v>
      </c>
      <c r="B3" s="60" t="s">
        <v>0</v>
      </c>
      <c r="C3" s="11">
        <v>14559743436</v>
      </c>
      <c r="D3" s="51" t="e">
        <f>D4+D8+D49+D55+D59+D62+D66+D70</f>
        <v>#REF!</v>
      </c>
      <c r="E3" s="11">
        <v>15013643703</v>
      </c>
      <c r="F3" s="39">
        <v>13586101.918</v>
      </c>
      <c r="G3" s="70">
        <f>E3-C3</f>
        <v>453900267</v>
      </c>
      <c r="H3" s="74"/>
    </row>
    <row r="4" spans="1:8" ht="47.25" hidden="1" outlineLevel="1" x14ac:dyDescent="0.25">
      <c r="A4" s="3" t="s">
        <v>3</v>
      </c>
      <c r="B4" s="61" t="s">
        <v>2</v>
      </c>
      <c r="C4" s="38">
        <v>1027146754</v>
      </c>
      <c r="D4" s="52">
        <f>D5</f>
        <v>453065.5</v>
      </c>
      <c r="E4" s="9">
        <v>644924547</v>
      </c>
      <c r="F4" s="40">
        <v>65655.447</v>
      </c>
      <c r="G4" s="66">
        <f t="shared" ref="G4:G38" si="0">E4-C4</f>
        <v>-382222207</v>
      </c>
      <c r="H4" s="75"/>
    </row>
    <row r="5" spans="1:8" ht="31.5" hidden="1" outlineLevel="2" x14ac:dyDescent="0.25">
      <c r="A5" s="3" t="s">
        <v>5</v>
      </c>
      <c r="B5" s="61" t="s">
        <v>4</v>
      </c>
      <c r="C5" s="38">
        <v>1027146754</v>
      </c>
      <c r="D5" s="53">
        <f>D6+D7</f>
        <v>453065.5</v>
      </c>
      <c r="E5" s="9">
        <v>644924547</v>
      </c>
      <c r="F5" s="41">
        <v>65655.447</v>
      </c>
      <c r="G5" s="66">
        <f t="shared" si="0"/>
        <v>-382222207</v>
      </c>
      <c r="H5" s="76"/>
    </row>
    <row r="6" spans="1:8" ht="31.5" hidden="1" outlineLevel="3" x14ac:dyDescent="0.25">
      <c r="A6" s="4" t="s">
        <v>7</v>
      </c>
      <c r="B6" s="36" t="s">
        <v>6</v>
      </c>
      <c r="C6" s="35">
        <v>389026331</v>
      </c>
      <c r="D6" s="53">
        <v>0</v>
      </c>
      <c r="E6" s="79">
        <v>6804124</v>
      </c>
      <c r="F6" s="41">
        <v>65655.447</v>
      </c>
      <c r="G6" s="66">
        <f t="shared" si="0"/>
        <v>-382222207</v>
      </c>
      <c r="H6" s="76"/>
    </row>
    <row r="7" spans="1:8" ht="63" hidden="1" outlineLevel="3" x14ac:dyDescent="0.25">
      <c r="A7" s="4" t="s">
        <v>9</v>
      </c>
      <c r="B7" s="36" t="s">
        <v>8</v>
      </c>
      <c r="C7" s="35">
        <v>638120423</v>
      </c>
      <c r="D7" s="53">
        <v>453065.5</v>
      </c>
      <c r="E7" s="35">
        <v>638120423</v>
      </c>
      <c r="F7" s="41">
        <v>0</v>
      </c>
      <c r="G7" s="66">
        <f t="shared" si="0"/>
        <v>0</v>
      </c>
      <c r="H7" s="76"/>
    </row>
    <row r="8" spans="1:8" ht="31.5" hidden="1" outlineLevel="1" x14ac:dyDescent="0.25">
      <c r="A8" s="3" t="s">
        <v>11</v>
      </c>
      <c r="B8" s="61" t="s">
        <v>10</v>
      </c>
      <c r="C8" s="38">
        <v>12295313169</v>
      </c>
      <c r="D8" s="52">
        <f>D9+D29+D31+D40+D43+D45+D47</f>
        <v>1577416.5999999999</v>
      </c>
      <c r="E8" s="9">
        <v>13133145643</v>
      </c>
      <c r="F8" s="40">
        <v>10580724.509</v>
      </c>
      <c r="G8" s="66">
        <f t="shared" si="0"/>
        <v>837832474</v>
      </c>
      <c r="H8" s="75"/>
    </row>
    <row r="9" spans="1:8" ht="47.25" hidden="1" outlineLevel="2" x14ac:dyDescent="0.25">
      <c r="A9" s="3" t="s">
        <v>13</v>
      </c>
      <c r="B9" s="61" t="s">
        <v>12</v>
      </c>
      <c r="C9" s="35">
        <v>6854465333</v>
      </c>
      <c r="D9" s="53">
        <f>D10+D11+D12+D13+D14+D15+D16+D17+D22+D23+D24+D25+D26+D27+D28</f>
        <v>1576501.0259999998</v>
      </c>
      <c r="E9" s="9">
        <v>7694928444</v>
      </c>
      <c r="F9" s="41">
        <v>5118748.6529999999</v>
      </c>
      <c r="G9" s="66">
        <f t="shared" si="0"/>
        <v>840463111</v>
      </c>
      <c r="H9" s="76"/>
    </row>
    <row r="10" spans="1:8" ht="47.25" hidden="1" outlineLevel="3" x14ac:dyDescent="0.25">
      <c r="A10" s="4" t="s">
        <v>15</v>
      </c>
      <c r="B10" s="36" t="s">
        <v>14</v>
      </c>
      <c r="C10" s="35">
        <v>78260600</v>
      </c>
      <c r="D10" s="53">
        <v>78260.600000000006</v>
      </c>
      <c r="E10" s="35">
        <v>78260600</v>
      </c>
      <c r="F10" s="41">
        <v>72432.600000000006</v>
      </c>
      <c r="G10" s="66">
        <f t="shared" si="0"/>
        <v>0</v>
      </c>
      <c r="H10" s="76"/>
    </row>
    <row r="11" spans="1:8" ht="63" hidden="1" outlineLevel="3" x14ac:dyDescent="0.25">
      <c r="A11" s="4" t="s">
        <v>17</v>
      </c>
      <c r="B11" s="36" t="s">
        <v>16</v>
      </c>
      <c r="C11" s="35">
        <v>4803400</v>
      </c>
      <c r="D11" s="53">
        <v>4803.3999999999996</v>
      </c>
      <c r="E11" s="35">
        <v>4803400</v>
      </c>
      <c r="F11" s="41">
        <v>4379.1000000000004</v>
      </c>
      <c r="G11" s="66">
        <f t="shared" si="0"/>
        <v>0</v>
      </c>
      <c r="H11" s="76"/>
    </row>
    <row r="12" spans="1:8" ht="141.75" hidden="1" outlineLevel="3" x14ac:dyDescent="0.25">
      <c r="A12" s="4" t="s">
        <v>19</v>
      </c>
      <c r="B12" s="36" t="s">
        <v>18</v>
      </c>
      <c r="C12" s="35">
        <v>226331100</v>
      </c>
      <c r="D12" s="53">
        <v>226331.1</v>
      </c>
      <c r="E12" s="79">
        <v>232115800</v>
      </c>
      <c r="F12" s="41">
        <v>210499.3</v>
      </c>
      <c r="G12" s="66">
        <f t="shared" si="0"/>
        <v>5784700</v>
      </c>
      <c r="H12" s="76"/>
    </row>
    <row r="13" spans="1:8" ht="78.75" hidden="1" outlineLevel="3" x14ac:dyDescent="0.25">
      <c r="A13" s="4" t="s">
        <v>21</v>
      </c>
      <c r="B13" s="36" t="s">
        <v>20</v>
      </c>
      <c r="C13" s="35">
        <v>8039900</v>
      </c>
      <c r="D13" s="53">
        <v>8039.9</v>
      </c>
      <c r="E13" s="35">
        <v>8039900</v>
      </c>
      <c r="F13" s="41">
        <v>0</v>
      </c>
      <c r="G13" s="66">
        <f t="shared" si="0"/>
        <v>0</v>
      </c>
      <c r="H13" s="76"/>
    </row>
    <row r="14" spans="1:8" ht="126" hidden="1" outlineLevel="3" x14ac:dyDescent="0.25">
      <c r="A14" s="4" t="s">
        <v>23</v>
      </c>
      <c r="B14" s="36" t="s">
        <v>22</v>
      </c>
      <c r="C14" s="35">
        <v>183358626</v>
      </c>
      <c r="D14" s="53">
        <v>183358.62599999999</v>
      </c>
      <c r="E14" s="79">
        <v>278212775</v>
      </c>
      <c r="F14" s="41">
        <v>0</v>
      </c>
      <c r="G14" s="66">
        <f t="shared" si="0"/>
        <v>94854149</v>
      </c>
      <c r="H14" s="76"/>
    </row>
    <row r="15" spans="1:8" ht="110.25" hidden="1" outlineLevel="3" x14ac:dyDescent="0.25">
      <c r="A15" s="4" t="s">
        <v>25</v>
      </c>
      <c r="B15" s="36" t="s">
        <v>24</v>
      </c>
      <c r="C15" s="35">
        <v>501600000</v>
      </c>
      <c r="D15" s="53">
        <v>501600</v>
      </c>
      <c r="E15" s="35">
        <v>501600000</v>
      </c>
      <c r="F15" s="41">
        <v>0</v>
      </c>
      <c r="G15" s="66">
        <f t="shared" si="0"/>
        <v>0</v>
      </c>
      <c r="H15" s="76"/>
    </row>
    <row r="16" spans="1:8" ht="110.25" hidden="1" outlineLevel="3" x14ac:dyDescent="0.25">
      <c r="A16" s="4" t="s">
        <v>27</v>
      </c>
      <c r="B16" s="36" t="s">
        <v>26</v>
      </c>
      <c r="C16" s="35">
        <v>382924900</v>
      </c>
      <c r="D16" s="53">
        <v>382924.9</v>
      </c>
      <c r="E16" s="79">
        <v>679503400</v>
      </c>
      <c r="F16" s="41">
        <v>0</v>
      </c>
      <c r="G16" s="66">
        <f t="shared" si="0"/>
        <v>296578500</v>
      </c>
      <c r="H16" s="76"/>
    </row>
    <row r="17" spans="1:8" ht="189" hidden="1" outlineLevel="3" x14ac:dyDescent="0.25">
      <c r="A17" s="4" t="s">
        <v>29</v>
      </c>
      <c r="B17" s="36" t="s">
        <v>28</v>
      </c>
      <c r="C17" s="35">
        <v>19936400</v>
      </c>
      <c r="D17" s="53">
        <v>19936.400000000001</v>
      </c>
      <c r="E17" s="35">
        <v>19936400</v>
      </c>
      <c r="F17" s="41">
        <v>0</v>
      </c>
      <c r="G17" s="66">
        <f t="shared" si="0"/>
        <v>0</v>
      </c>
      <c r="H17" s="76"/>
    </row>
    <row r="18" spans="1:8" ht="141.75" hidden="1" outlineLevel="3" x14ac:dyDescent="0.25">
      <c r="A18" s="4" t="s">
        <v>1740</v>
      </c>
      <c r="B18" s="36" t="s">
        <v>1741</v>
      </c>
      <c r="C18" s="35">
        <v>0</v>
      </c>
      <c r="D18" s="53"/>
      <c r="E18" s="79">
        <v>276769800</v>
      </c>
      <c r="F18" s="41"/>
      <c r="G18" s="66"/>
      <c r="H18" s="76"/>
    </row>
    <row r="19" spans="1:8" ht="78.75" hidden="1" outlineLevel="3" x14ac:dyDescent="0.25">
      <c r="A19" s="7" t="s">
        <v>1742</v>
      </c>
      <c r="B19" s="36" t="s">
        <v>1743</v>
      </c>
      <c r="C19" s="35"/>
      <c r="D19" s="53"/>
      <c r="E19" s="79">
        <v>47168100</v>
      </c>
      <c r="F19" s="41"/>
      <c r="G19" s="66"/>
      <c r="H19" s="76"/>
    </row>
    <row r="20" spans="1:8" ht="63" hidden="1" outlineLevel="3" x14ac:dyDescent="0.25">
      <c r="A20" s="55" t="s">
        <v>1744</v>
      </c>
      <c r="B20" s="36" t="s">
        <v>1746</v>
      </c>
      <c r="C20" s="35"/>
      <c r="D20" s="53"/>
      <c r="E20" s="79">
        <v>84539000</v>
      </c>
      <c r="F20" s="41"/>
      <c r="G20" s="66"/>
      <c r="H20" s="76"/>
    </row>
    <row r="21" spans="1:8" ht="78.75" hidden="1" outlineLevel="3" x14ac:dyDescent="0.25">
      <c r="A21" s="55" t="s">
        <v>1745</v>
      </c>
      <c r="B21" s="36" t="s">
        <v>1747</v>
      </c>
      <c r="C21" s="35"/>
      <c r="D21" s="53"/>
      <c r="E21" s="79">
        <v>15715000</v>
      </c>
      <c r="F21" s="41"/>
      <c r="G21" s="66"/>
      <c r="H21" s="76"/>
    </row>
    <row r="22" spans="1:8" ht="47.25" hidden="1" outlineLevel="3" x14ac:dyDescent="0.25">
      <c r="A22" s="4" t="s">
        <v>31</v>
      </c>
      <c r="B22" s="36" t="s">
        <v>30</v>
      </c>
      <c r="C22" s="35">
        <v>3093022201</v>
      </c>
      <c r="D22" s="53">
        <v>0</v>
      </c>
      <c r="E22" s="79">
        <v>3062693463</v>
      </c>
      <c r="F22" s="41">
        <v>3050952.9169999999</v>
      </c>
      <c r="G22" s="66">
        <f t="shared" si="0"/>
        <v>-30328738</v>
      </c>
      <c r="H22" s="76"/>
    </row>
    <row r="23" spans="1:8" ht="63" hidden="1" outlineLevel="3" x14ac:dyDescent="0.25">
      <c r="A23" s="4" t="s">
        <v>33</v>
      </c>
      <c r="B23" s="36" t="s">
        <v>32</v>
      </c>
      <c r="C23" s="35">
        <v>1000000</v>
      </c>
      <c r="D23" s="53">
        <v>0</v>
      </c>
      <c r="E23" s="35">
        <v>1000000</v>
      </c>
      <c r="F23" s="41">
        <v>1000</v>
      </c>
      <c r="G23" s="66">
        <f t="shared" si="0"/>
        <v>0</v>
      </c>
      <c r="H23" s="76"/>
    </row>
    <row r="24" spans="1:8" ht="15.75" hidden="1" outlineLevel="3" x14ac:dyDescent="0.25">
      <c r="A24" s="4" t="s">
        <v>35</v>
      </c>
      <c r="B24" s="36" t="s">
        <v>34</v>
      </c>
      <c r="C24" s="35">
        <v>1150000</v>
      </c>
      <c r="D24" s="53">
        <v>0</v>
      </c>
      <c r="E24" s="35">
        <v>1150000</v>
      </c>
      <c r="F24" s="41">
        <v>1150</v>
      </c>
      <c r="G24" s="66">
        <f t="shared" si="0"/>
        <v>0</v>
      </c>
      <c r="H24" s="76"/>
    </row>
    <row r="25" spans="1:8" ht="31.5" hidden="1" outlineLevel="3" x14ac:dyDescent="0.25">
      <c r="A25" s="4" t="s">
        <v>37</v>
      </c>
      <c r="B25" s="36" t="s">
        <v>36</v>
      </c>
      <c r="C25" s="35">
        <v>1591244516</v>
      </c>
      <c r="D25" s="53">
        <v>0</v>
      </c>
      <c r="E25" s="79">
        <v>1640627116</v>
      </c>
      <c r="F25" s="41">
        <v>1015807.2659999999</v>
      </c>
      <c r="G25" s="66">
        <f t="shared" si="0"/>
        <v>49382600</v>
      </c>
      <c r="H25" s="76"/>
    </row>
    <row r="26" spans="1:8" ht="15.75" hidden="1" outlineLevel="3" x14ac:dyDescent="0.25">
      <c r="A26" s="4" t="s">
        <v>39</v>
      </c>
      <c r="B26" s="36" t="s">
        <v>38</v>
      </c>
      <c r="C26" s="35">
        <v>57566200</v>
      </c>
      <c r="D26" s="53">
        <v>40872</v>
      </c>
      <c r="E26" s="35">
        <v>57566200</v>
      </c>
      <c r="F26" s="41">
        <v>57391.1</v>
      </c>
      <c r="G26" s="66">
        <f t="shared" si="0"/>
        <v>0</v>
      </c>
      <c r="H26" s="76"/>
    </row>
    <row r="27" spans="1:8" ht="47.25" hidden="1" outlineLevel="3" x14ac:dyDescent="0.25">
      <c r="A27" s="4" t="s">
        <v>41</v>
      </c>
      <c r="B27" s="36" t="s">
        <v>40</v>
      </c>
      <c r="C27" s="35">
        <v>17765790</v>
      </c>
      <c r="D27" s="53">
        <v>12613.7</v>
      </c>
      <c r="E27" s="35">
        <v>17765790</v>
      </c>
      <c r="F27" s="41">
        <v>17674.669999999998</v>
      </c>
      <c r="G27" s="66">
        <f t="shared" si="0"/>
        <v>0</v>
      </c>
      <c r="H27" s="76"/>
    </row>
    <row r="28" spans="1:8" ht="15.75" hidden="1" outlineLevel="3" x14ac:dyDescent="0.25">
      <c r="A28" s="4" t="s">
        <v>43</v>
      </c>
      <c r="B28" s="36" t="s">
        <v>42</v>
      </c>
      <c r="C28" s="35">
        <v>687461700</v>
      </c>
      <c r="D28" s="53">
        <v>117760.4</v>
      </c>
      <c r="E28" s="35">
        <v>687461700</v>
      </c>
      <c r="F28" s="41">
        <v>687461.7</v>
      </c>
      <c r="G28" s="66">
        <f t="shared" si="0"/>
        <v>0</v>
      </c>
      <c r="H28" s="76"/>
    </row>
    <row r="29" spans="1:8" ht="31.5" hidden="1" outlineLevel="2" x14ac:dyDescent="0.25">
      <c r="A29" s="3" t="s">
        <v>45</v>
      </c>
      <c r="B29" s="61" t="s">
        <v>44</v>
      </c>
      <c r="C29" s="35">
        <v>140091935</v>
      </c>
      <c r="D29" s="53">
        <f>D30</f>
        <v>0</v>
      </c>
      <c r="E29" s="73">
        <v>135091747</v>
      </c>
      <c r="F29" s="41">
        <v>140091.935</v>
      </c>
      <c r="G29" s="66">
        <f t="shared" si="0"/>
        <v>-5000188</v>
      </c>
      <c r="H29" s="76"/>
    </row>
    <row r="30" spans="1:8" ht="47.25" hidden="1" outlineLevel="3" x14ac:dyDescent="0.25">
      <c r="A30" s="4" t="s">
        <v>46</v>
      </c>
      <c r="B30" s="36" t="s">
        <v>30</v>
      </c>
      <c r="C30" s="35">
        <v>140091935</v>
      </c>
      <c r="D30" s="53">
        <v>0</v>
      </c>
      <c r="E30" s="79">
        <v>135091747</v>
      </c>
      <c r="F30" s="41">
        <v>140091.935</v>
      </c>
      <c r="G30" s="66">
        <f t="shared" si="0"/>
        <v>-5000188</v>
      </c>
      <c r="H30" s="76"/>
    </row>
    <row r="31" spans="1:8" ht="15.75" hidden="1" outlineLevel="2" x14ac:dyDescent="0.25">
      <c r="A31" s="3" t="s">
        <v>48</v>
      </c>
      <c r="B31" s="61" t="s">
        <v>47</v>
      </c>
      <c r="C31" s="35">
        <v>137826993</v>
      </c>
      <c r="D31" s="53">
        <f>D32+D33+D34+D35+D36+D37+D38+D39</f>
        <v>0</v>
      </c>
      <c r="E31" s="73">
        <v>139196993</v>
      </c>
      <c r="F31" s="41">
        <v>134049.33300000001</v>
      </c>
      <c r="G31" s="66">
        <f t="shared" si="0"/>
        <v>1370000</v>
      </c>
      <c r="H31" s="76"/>
    </row>
    <row r="32" spans="1:8" ht="31.5" hidden="1" outlineLevel="3" x14ac:dyDescent="0.25">
      <c r="A32" s="4" t="s">
        <v>50</v>
      </c>
      <c r="B32" s="36" t="s">
        <v>49</v>
      </c>
      <c r="C32" s="35">
        <v>130000</v>
      </c>
      <c r="D32" s="53">
        <v>0</v>
      </c>
      <c r="E32" s="35">
        <v>130000</v>
      </c>
      <c r="F32" s="41">
        <v>130</v>
      </c>
      <c r="G32" s="66">
        <f t="shared" si="0"/>
        <v>0</v>
      </c>
      <c r="H32" s="76"/>
    </row>
    <row r="33" spans="1:8" ht="47.25" hidden="1" outlineLevel="3" x14ac:dyDescent="0.25">
      <c r="A33" s="4" t="s">
        <v>51</v>
      </c>
      <c r="B33" s="36" t="s">
        <v>30</v>
      </c>
      <c r="C33" s="35">
        <v>133521093</v>
      </c>
      <c r="D33" s="53">
        <v>0</v>
      </c>
      <c r="E33" s="35">
        <v>134891093</v>
      </c>
      <c r="F33" s="41">
        <v>129893.433</v>
      </c>
      <c r="G33" s="66">
        <f t="shared" si="0"/>
        <v>1370000</v>
      </c>
      <c r="H33" s="76"/>
    </row>
    <row r="34" spans="1:8" ht="15.75" hidden="1" outlineLevel="3" x14ac:dyDescent="0.25">
      <c r="A34" s="4" t="s">
        <v>52</v>
      </c>
      <c r="B34" s="36" t="s">
        <v>34</v>
      </c>
      <c r="C34" s="35">
        <v>150000</v>
      </c>
      <c r="D34" s="53">
        <v>0</v>
      </c>
      <c r="E34" s="35">
        <v>150000</v>
      </c>
      <c r="F34" s="41">
        <v>0</v>
      </c>
      <c r="G34" s="66">
        <f t="shared" si="0"/>
        <v>0</v>
      </c>
      <c r="H34" s="76"/>
    </row>
    <row r="35" spans="1:8" ht="47.25" hidden="1" outlineLevel="3" x14ac:dyDescent="0.25">
      <c r="A35" s="4" t="s">
        <v>54</v>
      </c>
      <c r="B35" s="36" t="s">
        <v>53</v>
      </c>
      <c r="C35" s="35">
        <v>3722500</v>
      </c>
      <c r="D35" s="53">
        <v>0</v>
      </c>
      <c r="E35" s="35">
        <v>3722500</v>
      </c>
      <c r="F35" s="41">
        <v>3722.5</v>
      </c>
      <c r="G35" s="66">
        <f t="shared" si="0"/>
        <v>0</v>
      </c>
      <c r="H35" s="76"/>
    </row>
    <row r="36" spans="1:8" ht="141.75" hidden="1" outlineLevel="3" x14ac:dyDescent="0.25">
      <c r="A36" s="4" t="s">
        <v>56</v>
      </c>
      <c r="B36" s="36" t="s">
        <v>55</v>
      </c>
      <c r="C36" s="35">
        <v>6800</v>
      </c>
      <c r="D36" s="53">
        <v>0</v>
      </c>
      <c r="E36" s="35">
        <v>6800</v>
      </c>
      <c r="F36" s="41">
        <v>6.8</v>
      </c>
      <c r="G36" s="66">
        <f t="shared" si="0"/>
        <v>0</v>
      </c>
      <c r="H36" s="76"/>
    </row>
    <row r="37" spans="1:8" ht="110.25" hidden="1" outlineLevel="3" x14ac:dyDescent="0.25">
      <c r="A37" s="4" t="s">
        <v>58</v>
      </c>
      <c r="B37" s="36" t="s">
        <v>57</v>
      </c>
      <c r="C37" s="35">
        <v>39500</v>
      </c>
      <c r="D37" s="53">
        <v>0</v>
      </c>
      <c r="E37" s="35">
        <v>39500</v>
      </c>
      <c r="F37" s="41">
        <v>39.5</v>
      </c>
      <c r="G37" s="66">
        <f t="shared" si="0"/>
        <v>0</v>
      </c>
      <c r="H37" s="76"/>
    </row>
    <row r="38" spans="1:8" ht="157.5" hidden="1" outlineLevel="3" x14ac:dyDescent="0.25">
      <c r="A38" s="4" t="s">
        <v>60</v>
      </c>
      <c r="B38" s="36" t="s">
        <v>59</v>
      </c>
      <c r="C38" s="35">
        <v>63600</v>
      </c>
      <c r="D38" s="53">
        <v>0</v>
      </c>
      <c r="E38" s="35">
        <v>63600</v>
      </c>
      <c r="F38" s="41">
        <v>63.6</v>
      </c>
      <c r="G38" s="66">
        <f t="shared" si="0"/>
        <v>0</v>
      </c>
      <c r="H38" s="76"/>
    </row>
    <row r="39" spans="1:8" ht="157.5" hidden="1" outlineLevel="3" x14ac:dyDescent="0.25">
      <c r="A39" s="4" t="s">
        <v>62</v>
      </c>
      <c r="B39" s="36" t="s">
        <v>61</v>
      </c>
      <c r="C39" s="35">
        <v>193500</v>
      </c>
      <c r="D39" s="53">
        <v>0</v>
      </c>
      <c r="E39" s="35">
        <v>193500</v>
      </c>
      <c r="F39" s="41">
        <v>193.5</v>
      </c>
      <c r="G39" s="66">
        <f t="shared" ref="G39:G72" si="1">E39-C39</f>
        <v>0</v>
      </c>
      <c r="H39" s="76"/>
    </row>
    <row r="40" spans="1:8" ht="31.5" hidden="1" outlineLevel="2" x14ac:dyDescent="0.25">
      <c r="A40" s="3" t="s">
        <v>64</v>
      </c>
      <c r="B40" s="61" t="s">
        <v>63</v>
      </c>
      <c r="C40" s="35">
        <v>132824453.00000001</v>
      </c>
      <c r="D40" s="53">
        <f>D41+D42</f>
        <v>915.57399999999996</v>
      </c>
      <c r="E40" s="35">
        <v>133824004</v>
      </c>
      <c r="F40" s="41">
        <v>131908.87899999999</v>
      </c>
      <c r="G40" s="66">
        <f t="shared" si="1"/>
        <v>999550.9999999851</v>
      </c>
      <c r="H40" s="76"/>
    </row>
    <row r="41" spans="1:8" ht="126" hidden="1" outlineLevel="3" x14ac:dyDescent="0.25">
      <c r="A41" s="4" t="s">
        <v>65</v>
      </c>
      <c r="B41" s="36" t="s">
        <v>22</v>
      </c>
      <c r="C41" s="35">
        <v>915574</v>
      </c>
      <c r="D41" s="53">
        <v>915.57399999999996</v>
      </c>
      <c r="E41" s="35">
        <v>1915125</v>
      </c>
      <c r="F41" s="41">
        <v>0</v>
      </c>
      <c r="G41" s="66">
        <f t="shared" si="1"/>
        <v>999551</v>
      </c>
      <c r="H41" s="76"/>
    </row>
    <row r="42" spans="1:8" ht="47.25" hidden="1" outlineLevel="3" x14ac:dyDescent="0.25">
      <c r="A42" s="4" t="s">
        <v>66</v>
      </c>
      <c r="B42" s="36" t="s">
        <v>30</v>
      </c>
      <c r="C42" s="35">
        <v>131908878.99999999</v>
      </c>
      <c r="D42" s="53">
        <v>0</v>
      </c>
      <c r="E42" s="35">
        <v>131908878.99999999</v>
      </c>
      <c r="F42" s="41">
        <v>131908.87899999999</v>
      </c>
      <c r="G42" s="66">
        <f t="shared" si="1"/>
        <v>0</v>
      </c>
      <c r="H42" s="76"/>
    </row>
    <row r="43" spans="1:8" ht="31.5" hidden="1" outlineLevel="2" x14ac:dyDescent="0.25">
      <c r="A43" s="3" t="s">
        <v>68</v>
      </c>
      <c r="B43" s="61" t="s">
        <v>67</v>
      </c>
      <c r="C43" s="35">
        <v>61116131</v>
      </c>
      <c r="D43" s="53">
        <f>D44</f>
        <v>0</v>
      </c>
      <c r="E43" s="35">
        <v>61116131</v>
      </c>
      <c r="F43" s="41">
        <v>38616.131000000001</v>
      </c>
      <c r="G43" s="66">
        <f t="shared" si="1"/>
        <v>0</v>
      </c>
      <c r="H43" s="76"/>
    </row>
    <row r="44" spans="1:8" ht="31.5" hidden="1" outlineLevel="3" x14ac:dyDescent="0.25">
      <c r="A44" s="4" t="s">
        <v>69</v>
      </c>
      <c r="B44" s="36" t="s">
        <v>49</v>
      </c>
      <c r="C44" s="35">
        <v>61116131</v>
      </c>
      <c r="D44" s="53">
        <v>0</v>
      </c>
      <c r="E44" s="35">
        <v>61116131</v>
      </c>
      <c r="F44" s="41">
        <v>38616.131000000001</v>
      </c>
      <c r="G44" s="66">
        <f t="shared" si="1"/>
        <v>0</v>
      </c>
      <c r="H44" s="76"/>
    </row>
    <row r="45" spans="1:8" ht="31.5" hidden="1" outlineLevel="2" x14ac:dyDescent="0.25">
      <c r="A45" s="3" t="s">
        <v>71</v>
      </c>
      <c r="B45" s="61" t="s">
        <v>70</v>
      </c>
      <c r="C45" s="35">
        <v>1018724</v>
      </c>
      <c r="D45" s="53">
        <f>D46</f>
        <v>0</v>
      </c>
      <c r="E45" s="35">
        <v>1018724</v>
      </c>
      <c r="F45" s="41">
        <v>10553.373</v>
      </c>
      <c r="G45" s="66">
        <f t="shared" si="1"/>
        <v>0</v>
      </c>
      <c r="H45" s="76"/>
    </row>
    <row r="46" spans="1:8" ht="15.75" hidden="1" outlineLevel="3" x14ac:dyDescent="0.25">
      <c r="A46" s="4" t="s">
        <v>72</v>
      </c>
      <c r="B46" s="36" t="s">
        <v>34</v>
      </c>
      <c r="C46" s="35">
        <v>1018724</v>
      </c>
      <c r="D46" s="53">
        <v>0</v>
      </c>
      <c r="E46" s="35">
        <v>1018724</v>
      </c>
      <c r="F46" s="41">
        <v>10553.373</v>
      </c>
      <c r="G46" s="66">
        <f t="shared" si="1"/>
        <v>0</v>
      </c>
      <c r="H46" s="76"/>
    </row>
    <row r="47" spans="1:8" ht="31.5" hidden="1" outlineLevel="2" x14ac:dyDescent="0.25">
      <c r="A47" s="3" t="s">
        <v>74</v>
      </c>
      <c r="B47" s="61" t="s">
        <v>73</v>
      </c>
      <c r="C47" s="35">
        <v>4967969600</v>
      </c>
      <c r="D47" s="53">
        <f>D48</f>
        <v>0</v>
      </c>
      <c r="E47" s="35">
        <v>4967969600</v>
      </c>
      <c r="F47" s="41">
        <v>5006756.2050000001</v>
      </c>
      <c r="G47" s="66">
        <f t="shared" si="1"/>
        <v>0</v>
      </c>
      <c r="H47" s="76"/>
    </row>
    <row r="48" spans="1:8" ht="31.5" hidden="1" outlineLevel="3" x14ac:dyDescent="0.25">
      <c r="A48" s="4" t="s">
        <v>76</v>
      </c>
      <c r="B48" s="36" t="s">
        <v>75</v>
      </c>
      <c r="C48" s="35">
        <v>4967969600</v>
      </c>
      <c r="D48" s="53">
        <v>0</v>
      </c>
      <c r="E48" s="35">
        <v>4967969600</v>
      </c>
      <c r="F48" s="41">
        <v>5006756.2050000001</v>
      </c>
      <c r="G48" s="66">
        <f t="shared" si="1"/>
        <v>0</v>
      </c>
      <c r="H48" s="76"/>
    </row>
    <row r="49" spans="1:8" ht="31.5" hidden="1" outlineLevel="1" x14ac:dyDescent="0.25">
      <c r="A49" s="3" t="s">
        <v>78</v>
      </c>
      <c r="B49" s="61" t="s">
        <v>77</v>
      </c>
      <c r="C49" s="38">
        <v>207899042</v>
      </c>
      <c r="D49" s="52">
        <f>D50</f>
        <v>197970.8</v>
      </c>
      <c r="E49" s="38">
        <v>207899042</v>
      </c>
      <c r="F49" s="40">
        <v>233105.842</v>
      </c>
      <c r="G49" s="66">
        <f t="shared" si="1"/>
        <v>0</v>
      </c>
      <c r="H49" s="75"/>
    </row>
    <row r="50" spans="1:8" ht="63" hidden="1" outlineLevel="2" x14ac:dyDescent="0.25">
      <c r="A50" s="3" t="s">
        <v>80</v>
      </c>
      <c r="B50" s="61" t="s">
        <v>79</v>
      </c>
      <c r="C50" s="35">
        <v>207899042</v>
      </c>
      <c r="D50" s="53">
        <f>D51+D52+D53+D54</f>
        <v>197970.8</v>
      </c>
      <c r="E50" s="35">
        <v>207899042</v>
      </c>
      <c r="F50" s="41">
        <v>233105.842</v>
      </c>
      <c r="G50" s="66">
        <f t="shared" si="1"/>
        <v>0</v>
      </c>
      <c r="H50" s="76"/>
    </row>
    <row r="51" spans="1:8" ht="47.25" hidden="1" outlineLevel="3" x14ac:dyDescent="0.25">
      <c r="A51" s="4" t="s">
        <v>82</v>
      </c>
      <c r="B51" s="36" t="s">
        <v>81</v>
      </c>
      <c r="C51" s="35">
        <v>103213000</v>
      </c>
      <c r="D51" s="53">
        <v>103213</v>
      </c>
      <c r="E51" s="35">
        <v>103213000</v>
      </c>
      <c r="F51" s="41">
        <v>129399.8</v>
      </c>
      <c r="G51" s="66">
        <f t="shared" si="1"/>
        <v>0</v>
      </c>
      <c r="H51" s="76"/>
    </row>
    <row r="52" spans="1:8" ht="63" hidden="1" outlineLevel="3" x14ac:dyDescent="0.25">
      <c r="A52" s="4" t="s">
        <v>84</v>
      </c>
      <c r="B52" s="36" t="s">
        <v>83</v>
      </c>
      <c r="C52" s="35">
        <v>98706042</v>
      </c>
      <c r="D52" s="53">
        <v>94757.8</v>
      </c>
      <c r="E52" s="35">
        <v>98706042</v>
      </c>
      <c r="F52" s="41">
        <v>98706.042000000001</v>
      </c>
      <c r="G52" s="66">
        <f t="shared" si="1"/>
        <v>0</v>
      </c>
      <c r="H52" s="76"/>
    </row>
    <row r="53" spans="1:8" ht="47.25" hidden="1" outlineLevel="3" x14ac:dyDescent="0.25">
      <c r="A53" s="4" t="s">
        <v>85</v>
      </c>
      <c r="B53" s="36" t="s">
        <v>30</v>
      </c>
      <c r="C53" s="35">
        <v>5000000</v>
      </c>
      <c r="D53" s="53">
        <v>0</v>
      </c>
      <c r="E53" s="35">
        <v>5000000</v>
      </c>
      <c r="F53" s="41">
        <v>5000</v>
      </c>
      <c r="G53" s="66">
        <f t="shared" si="1"/>
        <v>0</v>
      </c>
      <c r="H53" s="76"/>
    </row>
    <row r="54" spans="1:8" ht="31.5" hidden="1" outlineLevel="3" x14ac:dyDescent="0.25">
      <c r="A54" s="4" t="s">
        <v>86</v>
      </c>
      <c r="B54" s="36" t="s">
        <v>36</v>
      </c>
      <c r="C54" s="35">
        <v>980000</v>
      </c>
      <c r="D54" s="53">
        <v>0</v>
      </c>
      <c r="E54" s="35">
        <v>980000</v>
      </c>
      <c r="F54" s="41">
        <v>0</v>
      </c>
      <c r="G54" s="66">
        <f t="shared" si="1"/>
        <v>0</v>
      </c>
      <c r="H54" s="76"/>
    </row>
    <row r="55" spans="1:8" ht="31.5" hidden="1" outlineLevel="1" x14ac:dyDescent="0.25">
      <c r="A55" s="3" t="s">
        <v>88</v>
      </c>
      <c r="B55" s="61" t="s">
        <v>87</v>
      </c>
      <c r="C55" s="38">
        <v>475820900</v>
      </c>
      <c r="D55" s="52" t="e">
        <f>D56</f>
        <v>#REF!</v>
      </c>
      <c r="E55" s="38">
        <v>475820900</v>
      </c>
      <c r="F55" s="40">
        <v>2554212.1460000002</v>
      </c>
      <c r="G55" s="66">
        <f t="shared" si="1"/>
        <v>0</v>
      </c>
      <c r="H55" s="75"/>
    </row>
    <row r="56" spans="1:8" ht="63" hidden="1" outlineLevel="2" x14ac:dyDescent="0.25">
      <c r="A56" s="3" t="s">
        <v>90</v>
      </c>
      <c r="B56" s="61" t="s">
        <v>89</v>
      </c>
      <c r="C56" s="35">
        <v>475820900</v>
      </c>
      <c r="D56" s="53" t="e">
        <f>D57+#REF!+D58</f>
        <v>#REF!</v>
      </c>
      <c r="E56" s="35">
        <v>475820900</v>
      </c>
      <c r="F56" s="41">
        <v>2554212.1460000002</v>
      </c>
      <c r="G56" s="66">
        <f t="shared" si="1"/>
        <v>0</v>
      </c>
      <c r="H56" s="76"/>
    </row>
    <row r="57" spans="1:8" ht="47.25" hidden="1" outlineLevel="3" x14ac:dyDescent="0.25">
      <c r="A57" s="4" t="s">
        <v>92</v>
      </c>
      <c r="B57" s="36" t="s">
        <v>91</v>
      </c>
      <c r="C57" s="35">
        <v>450820900</v>
      </c>
      <c r="D57" s="53">
        <v>450820.9</v>
      </c>
      <c r="E57" s="35">
        <v>450820900</v>
      </c>
      <c r="F57" s="41">
        <v>218864.2</v>
      </c>
      <c r="G57" s="66">
        <f t="shared" si="1"/>
        <v>0</v>
      </c>
      <c r="H57" s="76"/>
    </row>
    <row r="58" spans="1:8" ht="47.25" hidden="1" outlineLevel="3" x14ac:dyDescent="0.25">
      <c r="A58" s="4" t="s">
        <v>93</v>
      </c>
      <c r="B58" s="36" t="s">
        <v>30</v>
      </c>
      <c r="C58" s="35">
        <v>25000000</v>
      </c>
      <c r="D58" s="53">
        <v>0</v>
      </c>
      <c r="E58" s="35">
        <v>25000000</v>
      </c>
      <c r="F58" s="41">
        <v>5000</v>
      </c>
      <c r="G58" s="66">
        <f t="shared" si="1"/>
        <v>0</v>
      </c>
      <c r="H58" s="76"/>
    </row>
    <row r="59" spans="1:8" ht="47.25" hidden="1" outlineLevel="1" x14ac:dyDescent="0.25">
      <c r="A59" s="3" t="s">
        <v>95</v>
      </c>
      <c r="B59" s="61" t="s">
        <v>94</v>
      </c>
      <c r="C59" s="38">
        <v>3000000</v>
      </c>
      <c r="D59" s="52">
        <f>D60</f>
        <v>0</v>
      </c>
      <c r="E59" s="38">
        <v>1290000</v>
      </c>
      <c r="F59" s="40">
        <v>25112.199000000001</v>
      </c>
      <c r="G59" s="66">
        <f t="shared" si="1"/>
        <v>-1710000</v>
      </c>
      <c r="H59" s="75"/>
    </row>
    <row r="60" spans="1:8" ht="31.5" hidden="1" outlineLevel="2" x14ac:dyDescent="0.25">
      <c r="A60" s="3" t="s">
        <v>97</v>
      </c>
      <c r="B60" s="61" t="s">
        <v>96</v>
      </c>
      <c r="C60" s="35">
        <v>3000000</v>
      </c>
      <c r="D60" s="53">
        <f>D61</f>
        <v>0</v>
      </c>
      <c r="E60" s="35">
        <v>1290000</v>
      </c>
      <c r="F60" s="41">
        <v>0</v>
      </c>
      <c r="G60" s="66">
        <f t="shared" si="1"/>
        <v>-1710000</v>
      </c>
      <c r="H60" s="76"/>
    </row>
    <row r="61" spans="1:8" ht="31.5" hidden="1" outlineLevel="3" x14ac:dyDescent="0.25">
      <c r="A61" s="4" t="s">
        <v>99</v>
      </c>
      <c r="B61" s="36" t="s">
        <v>98</v>
      </c>
      <c r="C61" s="35">
        <v>3000000</v>
      </c>
      <c r="D61" s="53">
        <v>0</v>
      </c>
      <c r="E61" s="35">
        <v>1290000</v>
      </c>
      <c r="F61" s="41">
        <v>0</v>
      </c>
      <c r="G61" s="66">
        <f t="shared" si="1"/>
        <v>-1710000</v>
      </c>
      <c r="H61" s="76"/>
    </row>
    <row r="62" spans="1:8" ht="47.25" hidden="1" outlineLevel="1" x14ac:dyDescent="0.25">
      <c r="A62" s="3" t="s">
        <v>101</v>
      </c>
      <c r="B62" s="61" t="s">
        <v>100</v>
      </c>
      <c r="C62" s="38">
        <v>48232400</v>
      </c>
      <c r="D62" s="52">
        <f>D63</f>
        <v>28932.5</v>
      </c>
      <c r="E62" s="38">
        <v>48232400</v>
      </c>
      <c r="F62" s="40">
        <v>50982.400000000001</v>
      </c>
      <c r="G62" s="66">
        <f t="shared" si="1"/>
        <v>0</v>
      </c>
      <c r="H62" s="75"/>
    </row>
    <row r="63" spans="1:8" ht="63" hidden="1" outlineLevel="2" x14ac:dyDescent="0.25">
      <c r="A63" s="3" t="s">
        <v>103</v>
      </c>
      <c r="B63" s="61" t="s">
        <v>102</v>
      </c>
      <c r="C63" s="35">
        <v>48232400</v>
      </c>
      <c r="D63" s="53">
        <f>D64+D65</f>
        <v>28932.5</v>
      </c>
      <c r="E63" s="35">
        <v>48232400</v>
      </c>
      <c r="F63" s="41">
        <v>50982.400000000001</v>
      </c>
      <c r="G63" s="66">
        <f t="shared" si="1"/>
        <v>0</v>
      </c>
      <c r="H63" s="76"/>
    </row>
    <row r="64" spans="1:8" ht="47.25" hidden="1" outlineLevel="3" x14ac:dyDescent="0.25">
      <c r="A64" s="4" t="s">
        <v>105</v>
      </c>
      <c r="B64" s="36" t="s">
        <v>104</v>
      </c>
      <c r="C64" s="35">
        <v>7482400</v>
      </c>
      <c r="D64" s="53">
        <v>0</v>
      </c>
      <c r="E64" s="35">
        <v>7482400</v>
      </c>
      <c r="F64" s="41">
        <v>7482.4</v>
      </c>
      <c r="G64" s="66">
        <f t="shared" si="1"/>
        <v>0</v>
      </c>
      <c r="H64" s="76"/>
    </row>
    <row r="65" spans="1:8" ht="94.5" hidden="1" outlineLevel="3" x14ac:dyDescent="0.25">
      <c r="A65" s="4" t="s">
        <v>107</v>
      </c>
      <c r="B65" s="36" t="s">
        <v>106</v>
      </c>
      <c r="C65" s="35">
        <v>40750000</v>
      </c>
      <c r="D65" s="53">
        <v>28932.5</v>
      </c>
      <c r="E65" s="35">
        <v>40750000</v>
      </c>
      <c r="F65" s="41">
        <v>43500</v>
      </c>
      <c r="G65" s="66">
        <f t="shared" si="1"/>
        <v>0</v>
      </c>
      <c r="H65" s="76"/>
    </row>
    <row r="66" spans="1:8" ht="78.75" hidden="1" outlineLevel="1" x14ac:dyDescent="0.25">
      <c r="A66" s="3" t="s">
        <v>109</v>
      </c>
      <c r="B66" s="61" t="s">
        <v>108</v>
      </c>
      <c r="C66" s="38">
        <v>112130141</v>
      </c>
      <c r="D66" s="52" t="e">
        <f>#REF!+D67</f>
        <v>#REF!</v>
      </c>
      <c r="E66" s="38">
        <v>112130141</v>
      </c>
      <c r="F66" s="40">
        <v>10000</v>
      </c>
      <c r="G66" s="66">
        <f t="shared" si="1"/>
        <v>0</v>
      </c>
      <c r="H66" s="75"/>
    </row>
    <row r="67" spans="1:8" ht="63" hidden="1" outlineLevel="2" x14ac:dyDescent="0.25">
      <c r="A67" s="3" t="s">
        <v>111</v>
      </c>
      <c r="B67" s="61" t="s">
        <v>110</v>
      </c>
      <c r="C67" s="35">
        <v>112130141</v>
      </c>
      <c r="D67" s="53">
        <f>D68+D69</f>
        <v>76772.399999999994</v>
      </c>
      <c r="E67" s="35">
        <v>112130141</v>
      </c>
      <c r="F67" s="41">
        <v>0</v>
      </c>
      <c r="G67" s="66">
        <f t="shared" si="1"/>
        <v>0</v>
      </c>
      <c r="H67" s="76"/>
    </row>
    <row r="68" spans="1:8" ht="63" hidden="1" outlineLevel="3" x14ac:dyDescent="0.25">
      <c r="A68" s="4" t="s">
        <v>113</v>
      </c>
      <c r="B68" s="36" t="s">
        <v>112</v>
      </c>
      <c r="C68" s="35">
        <v>108130141</v>
      </c>
      <c r="D68" s="53">
        <v>76772.399999999994</v>
      </c>
      <c r="E68" s="35">
        <v>108130141</v>
      </c>
      <c r="F68" s="41">
        <v>0</v>
      </c>
      <c r="G68" s="66">
        <f t="shared" si="1"/>
        <v>0</v>
      </c>
      <c r="H68" s="76"/>
    </row>
    <row r="69" spans="1:8" ht="47.25" hidden="1" outlineLevel="3" x14ac:dyDescent="0.25">
      <c r="A69" s="4" t="s">
        <v>114</v>
      </c>
      <c r="B69" s="36" t="s">
        <v>30</v>
      </c>
      <c r="C69" s="35">
        <v>4000000</v>
      </c>
      <c r="D69" s="53">
        <v>0</v>
      </c>
      <c r="E69" s="35">
        <v>4000000</v>
      </c>
      <c r="F69" s="41">
        <v>0</v>
      </c>
      <c r="G69" s="66">
        <f t="shared" si="1"/>
        <v>0</v>
      </c>
      <c r="H69" s="76"/>
    </row>
    <row r="70" spans="1:8" ht="78.75" hidden="1" outlineLevel="1" x14ac:dyDescent="0.25">
      <c r="A70" s="3" t="s">
        <v>116</v>
      </c>
      <c r="B70" s="61" t="s">
        <v>115</v>
      </c>
      <c r="C70" s="38">
        <v>390201030</v>
      </c>
      <c r="D70" s="52">
        <f>D71</f>
        <v>374590.9</v>
      </c>
      <c r="E70" s="38">
        <v>390201030</v>
      </c>
      <c r="F70" s="40">
        <v>66309.375</v>
      </c>
      <c r="G70" s="66">
        <f t="shared" si="1"/>
        <v>0</v>
      </c>
      <c r="H70" s="75"/>
    </row>
    <row r="71" spans="1:8" ht="63" hidden="1" outlineLevel="2" x14ac:dyDescent="0.25">
      <c r="A71" s="3" t="s">
        <v>118</v>
      </c>
      <c r="B71" s="61" t="s">
        <v>117</v>
      </c>
      <c r="C71" s="35">
        <v>390201030</v>
      </c>
      <c r="D71" s="53">
        <f>D72</f>
        <v>374590.9</v>
      </c>
      <c r="E71" s="35">
        <v>390201030</v>
      </c>
      <c r="F71" s="41">
        <v>66309.375</v>
      </c>
      <c r="G71" s="66">
        <f t="shared" si="1"/>
        <v>0</v>
      </c>
      <c r="H71" s="76"/>
    </row>
    <row r="72" spans="1:8" ht="63" hidden="1" outlineLevel="3" x14ac:dyDescent="0.25">
      <c r="A72" s="4" t="s">
        <v>120</v>
      </c>
      <c r="B72" s="36" t="s">
        <v>119</v>
      </c>
      <c r="C72" s="35">
        <v>390201030</v>
      </c>
      <c r="D72" s="53">
        <v>374590.9</v>
      </c>
      <c r="E72" s="35">
        <v>390201030</v>
      </c>
      <c r="F72" s="41">
        <v>66309.375</v>
      </c>
      <c r="G72" s="66">
        <f t="shared" si="1"/>
        <v>0</v>
      </c>
      <c r="H72" s="76"/>
    </row>
    <row r="73" spans="1:8" ht="47.25" collapsed="1" x14ac:dyDescent="0.25">
      <c r="A73" s="1" t="s">
        <v>122</v>
      </c>
      <c r="B73" s="60" t="s">
        <v>121</v>
      </c>
      <c r="C73" s="11">
        <v>21389904418</v>
      </c>
      <c r="D73" s="51" t="e">
        <f>D74+D112+D119+D132+D163</f>
        <v>#REF!</v>
      </c>
      <c r="E73" s="72">
        <v>21454973897</v>
      </c>
      <c r="F73" s="39">
        <v>20978027.949999999</v>
      </c>
      <c r="G73" s="70">
        <f t="shared" ref="G73:G104" si="2">E73-C73</f>
        <v>65069479</v>
      </c>
      <c r="H73" s="74"/>
    </row>
    <row r="74" spans="1:8" ht="31.5" hidden="1" outlineLevel="1" x14ac:dyDescent="0.25">
      <c r="A74" s="3" t="s">
        <v>124</v>
      </c>
      <c r="B74" s="61" t="s">
        <v>123</v>
      </c>
      <c r="C74" s="38">
        <v>19650261119</v>
      </c>
      <c r="D74" s="52" t="e">
        <f>D75+D88+D100+D103</f>
        <v>#REF!</v>
      </c>
      <c r="E74" s="73">
        <v>19713971810</v>
      </c>
      <c r="F74" s="40">
        <v>20012557.697000001</v>
      </c>
      <c r="G74" s="66">
        <f t="shared" si="2"/>
        <v>63710691</v>
      </c>
      <c r="H74" s="75"/>
    </row>
    <row r="75" spans="1:8" ht="31.5" hidden="1" outlineLevel="2" x14ac:dyDescent="0.25">
      <c r="A75" s="3" t="s">
        <v>126</v>
      </c>
      <c r="B75" s="61" t="s">
        <v>125</v>
      </c>
      <c r="C75" s="35">
        <v>3598612750</v>
      </c>
      <c r="D75" s="53">
        <f>D76+D77+D78+D79+D80+D81+D82+D83+D84+D85+D86+D87</f>
        <v>19038.28</v>
      </c>
      <c r="E75" s="35">
        <v>3671897362</v>
      </c>
      <c r="F75" s="41">
        <v>3708508.3769999999</v>
      </c>
      <c r="G75" s="66">
        <f t="shared" si="2"/>
        <v>73284612</v>
      </c>
      <c r="H75" s="76"/>
    </row>
    <row r="76" spans="1:8" ht="47.25" hidden="1" outlineLevel="3" x14ac:dyDescent="0.25">
      <c r="A76" s="4" t="s">
        <v>128</v>
      </c>
      <c r="B76" s="36" t="s">
        <v>127</v>
      </c>
      <c r="C76" s="35">
        <v>8567180</v>
      </c>
      <c r="D76" s="53">
        <v>8567.18</v>
      </c>
      <c r="E76" s="35">
        <v>8567180</v>
      </c>
      <c r="F76" s="41">
        <v>25701.54</v>
      </c>
      <c r="G76" s="66">
        <f t="shared" si="2"/>
        <v>0</v>
      </c>
      <c r="H76" s="76"/>
    </row>
    <row r="77" spans="1:8" ht="31.5" hidden="1" outlineLevel="3" x14ac:dyDescent="0.25">
      <c r="A77" s="4" t="s">
        <v>130</v>
      </c>
      <c r="B77" s="36" t="s">
        <v>129</v>
      </c>
      <c r="C77" s="35">
        <v>3411241525</v>
      </c>
      <c r="D77" s="53">
        <v>0</v>
      </c>
      <c r="E77" s="35">
        <v>3523860875</v>
      </c>
      <c r="F77" s="41">
        <v>3521471.2110000001</v>
      </c>
      <c r="G77" s="66">
        <f t="shared" si="2"/>
        <v>112619350</v>
      </c>
      <c r="H77" s="76"/>
    </row>
    <row r="78" spans="1:8" ht="78.75" hidden="1" outlineLevel="3" x14ac:dyDescent="0.25">
      <c r="A78" s="4" t="s">
        <v>132</v>
      </c>
      <c r="B78" s="36" t="s">
        <v>131</v>
      </c>
      <c r="C78" s="35">
        <v>119629800</v>
      </c>
      <c r="D78" s="53">
        <v>0</v>
      </c>
      <c r="E78" s="35">
        <v>88495508</v>
      </c>
      <c r="F78" s="41">
        <v>121429.8</v>
      </c>
      <c r="G78" s="66">
        <f t="shared" si="2"/>
        <v>-31134292</v>
      </c>
      <c r="H78" s="76"/>
    </row>
    <row r="79" spans="1:8" ht="63" hidden="1" outlineLevel="3" x14ac:dyDescent="0.25">
      <c r="A79" s="4" t="s">
        <v>134</v>
      </c>
      <c r="B79" s="36" t="s">
        <v>133</v>
      </c>
      <c r="C79" s="35">
        <v>1000000</v>
      </c>
      <c r="D79" s="53">
        <v>0</v>
      </c>
      <c r="E79" s="35">
        <v>580000</v>
      </c>
      <c r="F79" s="41">
        <v>1400</v>
      </c>
      <c r="G79" s="66">
        <f t="shared" si="2"/>
        <v>-420000</v>
      </c>
      <c r="H79" s="76"/>
    </row>
    <row r="80" spans="1:8" ht="47.25" hidden="1" outlineLevel="3" x14ac:dyDescent="0.25">
      <c r="A80" s="4" t="s">
        <v>136</v>
      </c>
      <c r="B80" s="36" t="s">
        <v>135</v>
      </c>
      <c r="C80" s="35">
        <v>1208000</v>
      </c>
      <c r="D80" s="53">
        <v>0</v>
      </c>
      <c r="E80" s="35">
        <v>1208000</v>
      </c>
      <c r="F80" s="41">
        <v>1208</v>
      </c>
      <c r="G80" s="66">
        <f t="shared" si="2"/>
        <v>0</v>
      </c>
      <c r="H80" s="76"/>
    </row>
    <row r="81" spans="1:8" ht="141.75" hidden="1" outlineLevel="3" x14ac:dyDescent="0.25">
      <c r="A81" s="4" t="s">
        <v>138</v>
      </c>
      <c r="B81" s="36" t="s">
        <v>137</v>
      </c>
      <c r="C81" s="35">
        <v>581340</v>
      </c>
      <c r="D81" s="53">
        <v>0</v>
      </c>
      <c r="E81" s="35">
        <v>464944</v>
      </c>
      <c r="F81" s="41">
        <v>581.34</v>
      </c>
      <c r="G81" s="66">
        <f t="shared" si="2"/>
        <v>-116396</v>
      </c>
      <c r="H81" s="76"/>
    </row>
    <row r="82" spans="1:8" ht="110.25" hidden="1" outlineLevel="3" x14ac:dyDescent="0.25">
      <c r="A82" s="4" t="s">
        <v>139</v>
      </c>
      <c r="B82" s="36" t="s">
        <v>1653</v>
      </c>
      <c r="C82" s="35">
        <v>2071603.9999999998</v>
      </c>
      <c r="D82" s="53">
        <v>0</v>
      </c>
      <c r="E82" s="35">
        <v>1647747</v>
      </c>
      <c r="F82" s="41">
        <v>2071.6039999999998</v>
      </c>
      <c r="G82" s="66">
        <f t="shared" si="2"/>
        <v>-423856.99999999977</v>
      </c>
      <c r="H82" s="76"/>
    </row>
    <row r="83" spans="1:8" ht="141.75" hidden="1" outlineLevel="3" x14ac:dyDescent="0.25">
      <c r="A83" s="4" t="s">
        <v>141</v>
      </c>
      <c r="B83" s="36" t="s">
        <v>140</v>
      </c>
      <c r="C83" s="35">
        <v>2741354</v>
      </c>
      <c r="D83" s="53">
        <v>0</v>
      </c>
      <c r="E83" s="35">
        <v>2003438</v>
      </c>
      <c r="F83" s="41">
        <v>2741.3539999999998</v>
      </c>
      <c r="G83" s="66">
        <f t="shared" si="2"/>
        <v>-737916</v>
      </c>
      <c r="H83" s="76"/>
    </row>
    <row r="84" spans="1:8" ht="157.5" hidden="1" outlineLevel="3" x14ac:dyDescent="0.25">
      <c r="A84" s="4" t="s">
        <v>143</v>
      </c>
      <c r="B84" s="36" t="s">
        <v>142</v>
      </c>
      <c r="C84" s="35">
        <v>13739300</v>
      </c>
      <c r="D84" s="53">
        <v>0</v>
      </c>
      <c r="E84" s="35">
        <v>10585100</v>
      </c>
      <c r="F84" s="41">
        <v>14667.3</v>
      </c>
      <c r="G84" s="66">
        <f t="shared" si="2"/>
        <v>-3154200</v>
      </c>
      <c r="H84" s="76"/>
    </row>
    <row r="85" spans="1:8" ht="47.25" hidden="1" outlineLevel="3" x14ac:dyDescent="0.25">
      <c r="A85" s="4" t="s">
        <v>145</v>
      </c>
      <c r="B85" s="36" t="s">
        <v>144</v>
      </c>
      <c r="C85" s="35">
        <v>16729488.000000002</v>
      </c>
      <c r="D85" s="53">
        <v>0</v>
      </c>
      <c r="E85" s="35">
        <v>16729488.000000002</v>
      </c>
      <c r="F85" s="41">
        <v>12546.487999999999</v>
      </c>
      <c r="G85" s="66">
        <f t="shared" si="2"/>
        <v>0</v>
      </c>
      <c r="H85" s="76"/>
    </row>
    <row r="86" spans="1:8" ht="63" hidden="1" outlineLevel="3" x14ac:dyDescent="0.25">
      <c r="A86" s="4" t="s">
        <v>147</v>
      </c>
      <c r="B86" s="36" t="s">
        <v>146</v>
      </c>
      <c r="C86" s="35">
        <v>14748029</v>
      </c>
      <c r="D86" s="53">
        <v>10471.1</v>
      </c>
      <c r="E86" s="35">
        <v>11399952</v>
      </c>
      <c r="F86" s="41">
        <v>0</v>
      </c>
      <c r="G86" s="66">
        <f t="shared" si="2"/>
        <v>-3348077</v>
      </c>
      <c r="H86" s="76"/>
    </row>
    <row r="87" spans="1:8" ht="63" hidden="1" outlineLevel="3" x14ac:dyDescent="0.25">
      <c r="A87" s="4" t="s">
        <v>149</v>
      </c>
      <c r="B87" s="36" t="s">
        <v>148</v>
      </c>
      <c r="C87" s="35">
        <v>6355130</v>
      </c>
      <c r="D87" s="53">
        <v>0</v>
      </c>
      <c r="E87" s="35">
        <v>6355130</v>
      </c>
      <c r="F87" s="41">
        <v>4689.74</v>
      </c>
      <c r="G87" s="66">
        <f t="shared" si="2"/>
        <v>0</v>
      </c>
      <c r="H87" s="76"/>
    </row>
    <row r="88" spans="1:8" ht="47.25" hidden="1" outlineLevel="2" x14ac:dyDescent="0.25">
      <c r="A88" s="3" t="s">
        <v>151</v>
      </c>
      <c r="B88" s="61" t="s">
        <v>150</v>
      </c>
      <c r="C88" s="35">
        <v>15580826740</v>
      </c>
      <c r="D88" s="53">
        <f>D89+D90+D91+D92+D93+D94+D95+D96+D97+D98+D99</f>
        <v>340413.92</v>
      </c>
      <c r="E88" s="35">
        <v>15510579548</v>
      </c>
      <c r="F88" s="41">
        <v>15856693.744000001</v>
      </c>
      <c r="G88" s="66">
        <f t="shared" si="2"/>
        <v>-70247192</v>
      </c>
      <c r="H88" s="76"/>
    </row>
    <row r="89" spans="1:8" ht="63" hidden="1" outlineLevel="3" x14ac:dyDescent="0.25">
      <c r="A89" s="4" t="s">
        <v>153</v>
      </c>
      <c r="B89" s="36" t="s">
        <v>152</v>
      </c>
      <c r="C89" s="35">
        <v>10396600</v>
      </c>
      <c r="D89" s="53">
        <v>10396.6</v>
      </c>
      <c r="E89" s="35">
        <v>10396600</v>
      </c>
      <c r="F89" s="41">
        <v>11122.7</v>
      </c>
      <c r="G89" s="66">
        <f t="shared" si="2"/>
        <v>0</v>
      </c>
      <c r="H89" s="76"/>
    </row>
    <row r="90" spans="1:8" ht="63" hidden="1" outlineLevel="3" x14ac:dyDescent="0.25">
      <c r="A90" s="4" t="s">
        <v>155</v>
      </c>
      <c r="B90" s="36" t="s">
        <v>154</v>
      </c>
      <c r="C90" s="35">
        <v>158193020</v>
      </c>
      <c r="D90" s="53">
        <v>158193.01999999999</v>
      </c>
      <c r="E90" s="35">
        <v>158193020</v>
      </c>
      <c r="F90" s="41">
        <v>474578.96</v>
      </c>
      <c r="G90" s="66">
        <f t="shared" si="2"/>
        <v>0</v>
      </c>
      <c r="H90" s="76"/>
    </row>
    <row r="91" spans="1:8" ht="78.75" hidden="1" outlineLevel="3" x14ac:dyDescent="0.25">
      <c r="A91" s="4" t="s">
        <v>157</v>
      </c>
      <c r="B91" s="36" t="s">
        <v>156</v>
      </c>
      <c r="C91" s="35">
        <v>235733335</v>
      </c>
      <c r="D91" s="53">
        <v>0</v>
      </c>
      <c r="E91" s="35">
        <v>168668830</v>
      </c>
      <c r="F91" s="41">
        <v>313309.61200000002</v>
      </c>
      <c r="G91" s="66">
        <f t="shared" si="2"/>
        <v>-67064505</v>
      </c>
      <c r="H91" s="76"/>
    </row>
    <row r="92" spans="1:8" ht="47.25" hidden="1" outlineLevel="3" x14ac:dyDescent="0.25">
      <c r="A92" s="4" t="s">
        <v>159</v>
      </c>
      <c r="B92" s="36" t="s">
        <v>158</v>
      </c>
      <c r="C92" s="35">
        <v>598861052</v>
      </c>
      <c r="D92" s="53">
        <v>0</v>
      </c>
      <c r="E92" s="35">
        <v>598135234</v>
      </c>
      <c r="F92" s="41">
        <v>599207.91599999997</v>
      </c>
      <c r="G92" s="66">
        <f t="shared" si="2"/>
        <v>-725818</v>
      </c>
      <c r="H92" s="76"/>
    </row>
    <row r="93" spans="1:8" ht="63" hidden="1" outlineLevel="3" x14ac:dyDescent="0.25">
      <c r="A93" s="4" t="s">
        <v>161</v>
      </c>
      <c r="B93" s="36" t="s">
        <v>160</v>
      </c>
      <c r="C93" s="35">
        <v>96654573</v>
      </c>
      <c r="D93" s="53">
        <v>0</v>
      </c>
      <c r="E93" s="35">
        <v>96654573</v>
      </c>
      <c r="F93" s="41">
        <v>96115.466</v>
      </c>
      <c r="G93" s="66">
        <f t="shared" si="2"/>
        <v>0</v>
      </c>
      <c r="H93" s="76"/>
    </row>
    <row r="94" spans="1:8" ht="31.5" hidden="1" outlineLevel="3" x14ac:dyDescent="0.25">
      <c r="A94" s="4" t="s">
        <v>163</v>
      </c>
      <c r="B94" s="36" t="s">
        <v>162</v>
      </c>
      <c r="C94" s="35">
        <v>109116284</v>
      </c>
      <c r="D94" s="53">
        <v>0</v>
      </c>
      <c r="E94" s="35">
        <v>106498016</v>
      </c>
      <c r="F94" s="41">
        <v>101388.67</v>
      </c>
      <c r="G94" s="66">
        <f t="shared" si="2"/>
        <v>-2618268</v>
      </c>
      <c r="H94" s="76"/>
    </row>
    <row r="95" spans="1:8" ht="31.5" hidden="1" outlineLevel="3" x14ac:dyDescent="0.25">
      <c r="A95" s="4" t="s">
        <v>165</v>
      </c>
      <c r="B95" s="36" t="s">
        <v>164</v>
      </c>
      <c r="C95" s="35">
        <v>7994247349</v>
      </c>
      <c r="D95" s="53">
        <v>0</v>
      </c>
      <c r="E95" s="35">
        <v>8002666487</v>
      </c>
      <c r="F95" s="41">
        <v>7915814.8559999997</v>
      </c>
      <c r="G95" s="66">
        <f t="shared" si="2"/>
        <v>8419138</v>
      </c>
      <c r="H95" s="76"/>
    </row>
    <row r="96" spans="1:8" ht="31.5" hidden="1" outlineLevel="3" x14ac:dyDescent="0.25">
      <c r="A96" s="4" t="s">
        <v>167</v>
      </c>
      <c r="B96" s="36" t="s">
        <v>166</v>
      </c>
      <c r="C96" s="35">
        <v>335840990</v>
      </c>
      <c r="D96" s="53">
        <v>0</v>
      </c>
      <c r="E96" s="35">
        <v>334774818</v>
      </c>
      <c r="F96" s="41">
        <v>240669.394</v>
      </c>
      <c r="G96" s="66">
        <f t="shared" si="2"/>
        <v>-1066172</v>
      </c>
      <c r="H96" s="76"/>
    </row>
    <row r="97" spans="1:8" ht="31.5" hidden="1" outlineLevel="3" x14ac:dyDescent="0.25">
      <c r="A97" s="4" t="s">
        <v>169</v>
      </c>
      <c r="B97" s="36" t="s">
        <v>168</v>
      </c>
      <c r="C97" s="35">
        <v>75738555</v>
      </c>
      <c r="D97" s="53">
        <v>0</v>
      </c>
      <c r="E97" s="35">
        <v>76966126</v>
      </c>
      <c r="F97" s="41">
        <v>73441.054999999993</v>
      </c>
      <c r="G97" s="66">
        <f t="shared" si="2"/>
        <v>1227571</v>
      </c>
      <c r="H97" s="76"/>
    </row>
    <row r="98" spans="1:8" ht="47.25" hidden="1" outlineLevel="3" x14ac:dyDescent="0.25">
      <c r="A98" s="4" t="s">
        <v>171</v>
      </c>
      <c r="B98" s="36" t="s">
        <v>170</v>
      </c>
      <c r="C98" s="35">
        <v>5730394055</v>
      </c>
      <c r="D98" s="53">
        <v>0</v>
      </c>
      <c r="E98" s="35">
        <v>5721974917</v>
      </c>
      <c r="F98" s="41">
        <v>5730394.0549999997</v>
      </c>
      <c r="G98" s="66">
        <f t="shared" si="2"/>
        <v>-8419138</v>
      </c>
      <c r="H98" s="76"/>
    </row>
    <row r="99" spans="1:8" ht="63" hidden="1" outlineLevel="3" x14ac:dyDescent="0.25">
      <c r="A99" s="4" t="s">
        <v>173</v>
      </c>
      <c r="B99" s="36" t="s">
        <v>172</v>
      </c>
      <c r="C99" s="35">
        <v>235650927</v>
      </c>
      <c r="D99" s="53">
        <v>171824.3</v>
      </c>
      <c r="E99" s="35">
        <v>235650927</v>
      </c>
      <c r="F99" s="41">
        <v>300651.06</v>
      </c>
      <c r="G99" s="66">
        <f t="shared" si="2"/>
        <v>0</v>
      </c>
      <c r="H99" s="76"/>
    </row>
    <row r="100" spans="1:8" ht="31.5" hidden="1" outlineLevel="2" x14ac:dyDescent="0.25">
      <c r="A100" s="3" t="s">
        <v>175</v>
      </c>
      <c r="B100" s="61" t="s">
        <v>174</v>
      </c>
      <c r="C100" s="35">
        <v>205635950</v>
      </c>
      <c r="D100" s="53" t="e">
        <f>D101+D102+#REF!</f>
        <v>#REF!</v>
      </c>
      <c r="E100" s="35">
        <v>205599721</v>
      </c>
      <c r="F100" s="41">
        <v>203226.576</v>
      </c>
      <c r="G100" s="66">
        <f t="shared" si="2"/>
        <v>-36229</v>
      </c>
      <c r="H100" s="76"/>
    </row>
    <row r="101" spans="1:8" ht="15.75" hidden="1" outlineLevel="3" x14ac:dyDescent="0.25">
      <c r="A101" s="4" t="s">
        <v>177</v>
      </c>
      <c r="B101" s="36" t="s">
        <v>176</v>
      </c>
      <c r="C101" s="35">
        <v>10809404</v>
      </c>
      <c r="D101" s="53">
        <v>0</v>
      </c>
      <c r="E101" s="35">
        <v>10809404</v>
      </c>
      <c r="F101" s="41">
        <v>10000</v>
      </c>
      <c r="G101" s="66">
        <f t="shared" si="2"/>
        <v>0</v>
      </c>
      <c r="H101" s="76"/>
    </row>
    <row r="102" spans="1:8" ht="47.25" hidden="1" outlineLevel="3" x14ac:dyDescent="0.25">
      <c r="A102" s="4" t="s">
        <v>179</v>
      </c>
      <c r="B102" s="36" t="s">
        <v>178</v>
      </c>
      <c r="C102" s="35">
        <v>194826546</v>
      </c>
      <c r="D102" s="53">
        <v>0</v>
      </c>
      <c r="E102" s="35">
        <v>194790317</v>
      </c>
      <c r="F102" s="41">
        <v>193226.576</v>
      </c>
      <c r="G102" s="66">
        <f t="shared" si="2"/>
        <v>-36229</v>
      </c>
      <c r="H102" s="76"/>
    </row>
    <row r="103" spans="1:8" ht="47.25" hidden="1" outlineLevel="2" x14ac:dyDescent="0.25">
      <c r="A103" s="3" t="s">
        <v>181</v>
      </c>
      <c r="B103" s="61" t="s">
        <v>180</v>
      </c>
      <c r="C103" s="35">
        <v>265185679</v>
      </c>
      <c r="D103" s="53">
        <f>D104+D105+D106+D107+D108+D109</f>
        <v>23330.800000000003</v>
      </c>
      <c r="E103" s="35">
        <v>258227679</v>
      </c>
      <c r="F103" s="41">
        <v>244129</v>
      </c>
      <c r="G103" s="66">
        <f t="shared" si="2"/>
        <v>-6958000</v>
      </c>
      <c r="H103" s="76"/>
    </row>
    <row r="104" spans="1:8" ht="15.75" hidden="1" outlineLevel="3" x14ac:dyDescent="0.25">
      <c r="A104" s="4" t="s">
        <v>182</v>
      </c>
      <c r="B104" s="36" t="s">
        <v>176</v>
      </c>
      <c r="C104" s="35">
        <v>214325396</v>
      </c>
      <c r="D104" s="53">
        <v>0</v>
      </c>
      <c r="E104" s="35">
        <v>207367396</v>
      </c>
      <c r="F104" s="41">
        <v>209129</v>
      </c>
      <c r="G104" s="66">
        <f t="shared" si="2"/>
        <v>-6958000</v>
      </c>
      <c r="H104" s="76"/>
    </row>
    <row r="105" spans="1:8" ht="63" hidden="1" outlineLevel="3" x14ac:dyDescent="0.25">
      <c r="A105" s="4" t="s">
        <v>184</v>
      </c>
      <c r="B105" s="36" t="s">
        <v>183</v>
      </c>
      <c r="C105" s="35">
        <v>18000000</v>
      </c>
      <c r="D105" s="53">
        <v>0</v>
      </c>
      <c r="E105" s="35">
        <v>18000000</v>
      </c>
      <c r="F105" s="41">
        <v>23000</v>
      </c>
      <c r="G105" s="66">
        <f t="shared" ref="G105:G138" si="3">E105-C105</f>
        <v>0</v>
      </c>
      <c r="H105" s="76"/>
    </row>
    <row r="106" spans="1:8" ht="78.75" hidden="1" outlineLevel="3" x14ac:dyDescent="0.25">
      <c r="A106" s="4" t="s">
        <v>186</v>
      </c>
      <c r="B106" s="36" t="s">
        <v>185</v>
      </c>
      <c r="C106" s="35">
        <v>14000000</v>
      </c>
      <c r="D106" s="53">
        <v>9940</v>
      </c>
      <c r="E106" s="35">
        <v>14000000</v>
      </c>
      <c r="F106" s="41">
        <v>12000</v>
      </c>
      <c r="G106" s="66">
        <f t="shared" si="3"/>
        <v>0</v>
      </c>
      <c r="H106" s="76"/>
    </row>
    <row r="107" spans="1:8" ht="78.75" hidden="1" outlineLevel="3" x14ac:dyDescent="0.25">
      <c r="A107" s="4" t="s">
        <v>188</v>
      </c>
      <c r="B107" s="36" t="s">
        <v>187</v>
      </c>
      <c r="C107" s="35">
        <v>1865634</v>
      </c>
      <c r="D107" s="53">
        <v>1324.6</v>
      </c>
      <c r="E107" s="35">
        <v>1865634</v>
      </c>
      <c r="F107" s="41">
        <v>0</v>
      </c>
      <c r="G107" s="66">
        <f t="shared" si="3"/>
        <v>0</v>
      </c>
      <c r="H107" s="76"/>
    </row>
    <row r="108" spans="1:8" ht="78.75" hidden="1" outlineLevel="3" x14ac:dyDescent="0.25">
      <c r="A108" s="4" t="s">
        <v>190</v>
      </c>
      <c r="B108" s="36" t="s">
        <v>189</v>
      </c>
      <c r="C108" s="35">
        <v>6713803</v>
      </c>
      <c r="D108" s="53">
        <v>4766.8</v>
      </c>
      <c r="E108" s="35">
        <v>6713803</v>
      </c>
      <c r="F108" s="41">
        <v>0</v>
      </c>
      <c r="G108" s="66">
        <f t="shared" si="3"/>
        <v>0</v>
      </c>
      <c r="H108" s="76"/>
    </row>
    <row r="109" spans="1:8" ht="110.25" hidden="1" outlineLevel="3" x14ac:dyDescent="0.25">
      <c r="A109" s="4" t="s">
        <v>192</v>
      </c>
      <c r="B109" s="36" t="s">
        <v>191</v>
      </c>
      <c r="C109" s="35">
        <v>10280846</v>
      </c>
      <c r="D109" s="53">
        <v>7299.4</v>
      </c>
      <c r="E109" s="35">
        <v>10280846</v>
      </c>
      <c r="F109" s="41">
        <v>0</v>
      </c>
      <c r="G109" s="66">
        <f t="shared" si="3"/>
        <v>0</v>
      </c>
      <c r="H109" s="76"/>
    </row>
    <row r="110" spans="1:8" ht="31.5" hidden="1" outlineLevel="3" x14ac:dyDescent="0.25">
      <c r="A110" s="3" t="s">
        <v>1749</v>
      </c>
      <c r="B110" s="61" t="s">
        <v>1748</v>
      </c>
      <c r="C110" s="35">
        <v>0</v>
      </c>
      <c r="D110" s="53">
        <v>0</v>
      </c>
      <c r="E110" s="38">
        <v>67667500</v>
      </c>
      <c r="F110" s="41"/>
      <c r="G110" s="68">
        <f t="shared" si="3"/>
        <v>67667500</v>
      </c>
      <c r="H110" s="76"/>
    </row>
    <row r="111" spans="1:8" ht="47.25" hidden="1" outlineLevel="3" x14ac:dyDescent="0.25">
      <c r="A111" s="7" t="s">
        <v>1751</v>
      </c>
      <c r="B111" s="36" t="s">
        <v>1750</v>
      </c>
      <c r="C111" s="35">
        <v>0</v>
      </c>
      <c r="D111" s="53">
        <v>0</v>
      </c>
      <c r="E111" s="79">
        <v>67667500</v>
      </c>
      <c r="F111" s="41"/>
      <c r="G111" s="66">
        <f t="shared" si="3"/>
        <v>67667500</v>
      </c>
      <c r="H111" s="76"/>
    </row>
    <row r="112" spans="1:8" ht="47.25" hidden="1" outlineLevel="1" x14ac:dyDescent="0.25">
      <c r="A112" s="3" t="s">
        <v>194</v>
      </c>
      <c r="B112" s="61" t="s">
        <v>193</v>
      </c>
      <c r="C112" s="38">
        <v>113799637</v>
      </c>
      <c r="D112" s="52">
        <v>0</v>
      </c>
      <c r="E112" s="38">
        <v>113799637</v>
      </c>
      <c r="F112" s="40">
        <v>84340.823000000004</v>
      </c>
      <c r="G112" s="66">
        <f t="shared" si="3"/>
        <v>0</v>
      </c>
      <c r="H112" s="75"/>
    </row>
    <row r="113" spans="1:8" ht="78.75" hidden="1" outlineLevel="2" x14ac:dyDescent="0.25">
      <c r="A113" s="3" t="s">
        <v>196</v>
      </c>
      <c r="B113" s="61" t="s">
        <v>195</v>
      </c>
      <c r="C113" s="35">
        <v>3768814</v>
      </c>
      <c r="D113" s="53">
        <f>D114</f>
        <v>0</v>
      </c>
      <c r="E113" s="35">
        <v>3768814</v>
      </c>
      <c r="F113" s="41">
        <v>3500</v>
      </c>
      <c r="G113" s="66">
        <f t="shared" si="3"/>
        <v>0</v>
      </c>
      <c r="H113" s="76"/>
    </row>
    <row r="114" spans="1:8" ht="15.75" hidden="1" outlineLevel="3" x14ac:dyDescent="0.25">
      <c r="A114" s="4" t="s">
        <v>198</v>
      </c>
      <c r="B114" s="36" t="s">
        <v>197</v>
      </c>
      <c r="C114" s="35">
        <v>3768814</v>
      </c>
      <c r="D114" s="53">
        <v>0</v>
      </c>
      <c r="E114" s="35">
        <v>3768814</v>
      </c>
      <c r="F114" s="41">
        <v>3500</v>
      </c>
      <c r="G114" s="66">
        <f t="shared" si="3"/>
        <v>0</v>
      </c>
      <c r="H114" s="76"/>
    </row>
    <row r="115" spans="1:8" ht="31.5" hidden="1" outlineLevel="2" x14ac:dyDescent="0.25">
      <c r="A115" s="3" t="s">
        <v>200</v>
      </c>
      <c r="B115" s="61" t="s">
        <v>199</v>
      </c>
      <c r="C115" s="35">
        <v>110030823</v>
      </c>
      <c r="D115" s="53">
        <f>D116+D117+D118</f>
        <v>0</v>
      </c>
      <c r="E115" s="35">
        <v>110030823</v>
      </c>
      <c r="F115" s="41">
        <v>80840.823000000004</v>
      </c>
      <c r="G115" s="66">
        <f t="shared" si="3"/>
        <v>0</v>
      </c>
      <c r="H115" s="76"/>
    </row>
    <row r="116" spans="1:8" ht="47.25" hidden="1" outlineLevel="3" x14ac:dyDescent="0.25">
      <c r="A116" s="4" t="s">
        <v>202</v>
      </c>
      <c r="B116" s="36" t="s">
        <v>201</v>
      </c>
      <c r="C116" s="35">
        <v>80029823</v>
      </c>
      <c r="D116" s="53">
        <v>0</v>
      </c>
      <c r="E116" s="35">
        <v>80029823</v>
      </c>
      <c r="F116" s="41">
        <v>80839.823000000004</v>
      </c>
      <c r="G116" s="66">
        <f t="shared" si="3"/>
        <v>0</v>
      </c>
      <c r="H116" s="76"/>
    </row>
    <row r="117" spans="1:8" ht="47.25" hidden="1" outlineLevel="3" x14ac:dyDescent="0.25">
      <c r="A117" s="4" t="s">
        <v>204</v>
      </c>
      <c r="B117" s="36" t="s">
        <v>203</v>
      </c>
      <c r="C117" s="35">
        <v>30000000</v>
      </c>
      <c r="D117" s="53">
        <v>0</v>
      </c>
      <c r="E117" s="35">
        <v>30000000</v>
      </c>
      <c r="F117" s="41">
        <v>0</v>
      </c>
      <c r="G117" s="66">
        <f t="shared" si="3"/>
        <v>0</v>
      </c>
      <c r="H117" s="76"/>
    </row>
    <row r="118" spans="1:8" ht="47.25" hidden="1" outlineLevel="3" x14ac:dyDescent="0.25">
      <c r="A118" s="4" t="s">
        <v>206</v>
      </c>
      <c r="B118" s="36" t="s">
        <v>205</v>
      </c>
      <c r="C118" s="35">
        <v>1000</v>
      </c>
      <c r="D118" s="53">
        <v>0</v>
      </c>
      <c r="E118" s="35">
        <v>1000</v>
      </c>
      <c r="F118" s="41">
        <v>1</v>
      </c>
      <c r="G118" s="66">
        <f t="shared" si="3"/>
        <v>0</v>
      </c>
      <c r="H118" s="76"/>
    </row>
    <row r="119" spans="1:8" ht="63" hidden="1" outlineLevel="1" x14ac:dyDescent="0.25">
      <c r="A119" s="3" t="s">
        <v>208</v>
      </c>
      <c r="B119" s="61" t="s">
        <v>207</v>
      </c>
      <c r="C119" s="38">
        <v>14610371</v>
      </c>
      <c r="D119" s="52">
        <v>0</v>
      </c>
      <c r="E119" s="38">
        <v>14205263</v>
      </c>
      <c r="F119" s="40">
        <v>14086.677</v>
      </c>
      <c r="G119" s="66">
        <f t="shared" si="3"/>
        <v>-405108</v>
      </c>
      <c r="H119" s="75"/>
    </row>
    <row r="120" spans="1:8" ht="31.5" hidden="1" outlineLevel="2" x14ac:dyDescent="0.25">
      <c r="A120" s="3" t="s">
        <v>210</v>
      </c>
      <c r="B120" s="61" t="s">
        <v>209</v>
      </c>
      <c r="C120" s="35">
        <v>3000000</v>
      </c>
      <c r="D120" s="53">
        <f>D121+D122</f>
        <v>0</v>
      </c>
      <c r="E120" s="35">
        <v>3000000</v>
      </c>
      <c r="F120" s="41">
        <v>1800</v>
      </c>
      <c r="G120" s="66">
        <f t="shared" si="3"/>
        <v>0</v>
      </c>
      <c r="H120" s="76"/>
    </row>
    <row r="121" spans="1:8" ht="15.75" hidden="1" outlineLevel="3" x14ac:dyDescent="0.25">
      <c r="A121" s="4" t="s">
        <v>212</v>
      </c>
      <c r="B121" s="36" t="s">
        <v>211</v>
      </c>
      <c r="C121" s="35">
        <v>1200000</v>
      </c>
      <c r="D121" s="53">
        <v>0</v>
      </c>
      <c r="E121" s="35">
        <v>1200000</v>
      </c>
      <c r="F121" s="41">
        <v>0</v>
      </c>
      <c r="G121" s="66">
        <f t="shared" si="3"/>
        <v>0</v>
      </c>
      <c r="H121" s="76"/>
    </row>
    <row r="122" spans="1:8" ht="31.5" hidden="1" outlineLevel="3" x14ac:dyDescent="0.25">
      <c r="A122" s="4" t="s">
        <v>214</v>
      </c>
      <c r="B122" s="36" t="s">
        <v>213</v>
      </c>
      <c r="C122" s="35">
        <v>1800000</v>
      </c>
      <c r="D122" s="53">
        <v>0</v>
      </c>
      <c r="E122" s="35">
        <v>1800000</v>
      </c>
      <c r="F122" s="41">
        <v>1800</v>
      </c>
      <c r="G122" s="66">
        <f t="shared" si="3"/>
        <v>0</v>
      </c>
      <c r="H122" s="76"/>
    </row>
    <row r="123" spans="1:8" ht="47.25" hidden="1" outlineLevel="2" x14ac:dyDescent="0.25">
      <c r="A123" s="3" t="s">
        <v>216</v>
      </c>
      <c r="B123" s="61" t="s">
        <v>215</v>
      </c>
      <c r="C123" s="38">
        <v>6150000</v>
      </c>
      <c r="D123" s="52">
        <v>0</v>
      </c>
      <c r="E123" s="38">
        <v>5920000</v>
      </c>
      <c r="F123" s="40">
        <v>6650</v>
      </c>
      <c r="G123" s="68">
        <f t="shared" si="3"/>
        <v>-230000</v>
      </c>
      <c r="H123" s="75"/>
    </row>
    <row r="124" spans="1:8" ht="15.75" hidden="1" outlineLevel="3" x14ac:dyDescent="0.25">
      <c r="A124" s="4" t="s">
        <v>217</v>
      </c>
      <c r="B124" s="36" t="s">
        <v>211</v>
      </c>
      <c r="C124" s="35">
        <v>6150000</v>
      </c>
      <c r="D124" s="53">
        <v>0</v>
      </c>
      <c r="E124" s="35">
        <v>5920000</v>
      </c>
      <c r="F124" s="41">
        <v>6650</v>
      </c>
      <c r="G124" s="66">
        <f t="shared" si="3"/>
        <v>-230000</v>
      </c>
      <c r="H124" s="76"/>
    </row>
    <row r="125" spans="1:8" ht="47.25" hidden="1" outlineLevel="2" x14ac:dyDescent="0.25">
      <c r="A125" s="3" t="s">
        <v>219</v>
      </c>
      <c r="B125" s="61" t="s">
        <v>218</v>
      </c>
      <c r="C125" s="38">
        <v>290000</v>
      </c>
      <c r="D125" s="52">
        <v>0</v>
      </c>
      <c r="E125" s="38">
        <v>137000</v>
      </c>
      <c r="F125" s="40">
        <v>290</v>
      </c>
      <c r="G125" s="68">
        <f t="shared" si="3"/>
        <v>-153000</v>
      </c>
      <c r="H125" s="75"/>
    </row>
    <row r="126" spans="1:8" ht="15.75" hidden="1" outlineLevel="3" x14ac:dyDescent="0.25">
      <c r="A126" s="4" t="s">
        <v>220</v>
      </c>
      <c r="B126" s="36" t="s">
        <v>211</v>
      </c>
      <c r="C126" s="35">
        <v>290000</v>
      </c>
      <c r="D126" s="53">
        <v>0</v>
      </c>
      <c r="E126" s="35">
        <v>137000</v>
      </c>
      <c r="F126" s="41">
        <v>290</v>
      </c>
      <c r="G126" s="66">
        <f t="shared" si="3"/>
        <v>-153000</v>
      </c>
      <c r="H126" s="76"/>
    </row>
    <row r="127" spans="1:8" ht="31.5" hidden="1" outlineLevel="2" x14ac:dyDescent="0.25">
      <c r="A127" s="3" t="s">
        <v>222</v>
      </c>
      <c r="B127" s="61" t="s">
        <v>221</v>
      </c>
      <c r="C127" s="35">
        <v>3167835</v>
      </c>
      <c r="D127" s="53">
        <v>0</v>
      </c>
      <c r="E127" s="35">
        <v>3167835</v>
      </c>
      <c r="F127" s="41">
        <v>3563.8</v>
      </c>
      <c r="G127" s="66">
        <f t="shared" si="3"/>
        <v>0</v>
      </c>
      <c r="H127" s="76"/>
    </row>
    <row r="128" spans="1:8" ht="15.75" hidden="1" outlineLevel="3" x14ac:dyDescent="0.25">
      <c r="A128" s="4" t="s">
        <v>223</v>
      </c>
      <c r="B128" s="36" t="s">
        <v>211</v>
      </c>
      <c r="C128" s="35">
        <v>3167835</v>
      </c>
      <c r="D128" s="53">
        <v>0</v>
      </c>
      <c r="E128" s="35">
        <v>3167835</v>
      </c>
      <c r="F128" s="41">
        <v>3563.8</v>
      </c>
      <c r="G128" s="66">
        <f t="shared" si="3"/>
        <v>0</v>
      </c>
      <c r="H128" s="76"/>
    </row>
    <row r="129" spans="1:8" ht="47.25" hidden="1" outlineLevel="2" x14ac:dyDescent="0.25">
      <c r="A129" s="3" t="s">
        <v>225</v>
      </c>
      <c r="B129" s="61" t="s">
        <v>224</v>
      </c>
      <c r="C129" s="35">
        <v>2002536</v>
      </c>
      <c r="D129" s="53">
        <v>0</v>
      </c>
      <c r="E129" s="35">
        <v>1980428</v>
      </c>
      <c r="F129" s="41">
        <v>332.87700000000001</v>
      </c>
      <c r="G129" s="66">
        <f t="shared" si="3"/>
        <v>-22108</v>
      </c>
      <c r="H129" s="76"/>
    </row>
    <row r="130" spans="1:8" ht="47.25" hidden="1" outlineLevel="3" x14ac:dyDescent="0.25">
      <c r="A130" s="4" t="s">
        <v>227</v>
      </c>
      <c r="B130" s="36" t="s">
        <v>226</v>
      </c>
      <c r="C130" s="35">
        <v>1600000</v>
      </c>
      <c r="D130" s="53">
        <v>0</v>
      </c>
      <c r="E130" s="35">
        <v>1577892</v>
      </c>
      <c r="F130" s="41">
        <v>0</v>
      </c>
      <c r="G130" s="66">
        <f t="shared" si="3"/>
        <v>-22108</v>
      </c>
      <c r="H130" s="76"/>
    </row>
    <row r="131" spans="1:8" ht="31.5" hidden="1" outlineLevel="3" x14ac:dyDescent="0.25">
      <c r="A131" s="4" t="s">
        <v>229</v>
      </c>
      <c r="B131" s="36" t="s">
        <v>228</v>
      </c>
      <c r="C131" s="35">
        <v>402536</v>
      </c>
      <c r="D131" s="53">
        <v>0</v>
      </c>
      <c r="E131" s="35">
        <v>402536</v>
      </c>
      <c r="F131" s="41">
        <v>332.87700000000001</v>
      </c>
      <c r="G131" s="66">
        <f t="shared" si="3"/>
        <v>0</v>
      </c>
      <c r="H131" s="76"/>
    </row>
    <row r="132" spans="1:8" ht="31.5" hidden="1" outlineLevel="1" x14ac:dyDescent="0.25">
      <c r="A132" s="3" t="s">
        <v>231</v>
      </c>
      <c r="B132" s="61" t="s">
        <v>230</v>
      </c>
      <c r="C132" s="38">
        <v>823774391</v>
      </c>
      <c r="D132" s="52" t="e">
        <f>D133+D135+D142+D149+D151+#REF!+D155+D158</f>
        <v>#REF!</v>
      </c>
      <c r="E132" s="38">
        <v>831195717</v>
      </c>
      <c r="F132" s="40">
        <v>839407.12800000003</v>
      </c>
      <c r="G132" s="66">
        <f t="shared" si="3"/>
        <v>7421326</v>
      </c>
      <c r="H132" s="75"/>
    </row>
    <row r="133" spans="1:8" ht="47.25" hidden="1" outlineLevel="2" x14ac:dyDescent="0.25">
      <c r="A133" s="3" t="s">
        <v>233</v>
      </c>
      <c r="B133" s="61" t="s">
        <v>232</v>
      </c>
      <c r="C133" s="35">
        <v>1500000</v>
      </c>
      <c r="D133" s="53">
        <v>0</v>
      </c>
      <c r="E133" s="35">
        <v>1500000</v>
      </c>
      <c r="F133" s="41">
        <v>0</v>
      </c>
      <c r="G133" s="66">
        <f t="shared" si="3"/>
        <v>0</v>
      </c>
      <c r="H133" s="76"/>
    </row>
    <row r="134" spans="1:8" ht="47.25" hidden="1" outlineLevel="3" x14ac:dyDescent="0.25">
      <c r="A134" s="4" t="s">
        <v>235</v>
      </c>
      <c r="B134" s="36" t="s">
        <v>234</v>
      </c>
      <c r="C134" s="35">
        <v>1500000</v>
      </c>
      <c r="D134" s="53">
        <v>0</v>
      </c>
      <c r="E134" s="35">
        <v>1500000</v>
      </c>
      <c r="F134" s="41">
        <v>0</v>
      </c>
      <c r="G134" s="66">
        <f t="shared" si="3"/>
        <v>0</v>
      </c>
      <c r="H134" s="76"/>
    </row>
    <row r="135" spans="1:8" ht="15.75" hidden="1" outlineLevel="2" x14ac:dyDescent="0.25">
      <c r="A135" s="3" t="s">
        <v>237</v>
      </c>
      <c r="B135" s="61" t="s">
        <v>236</v>
      </c>
      <c r="C135" s="35">
        <v>509160804</v>
      </c>
      <c r="D135" s="53" t="e">
        <f>D136+D137+#REF!+#REF!+D138+D139+D140+D141</f>
        <v>#REF!</v>
      </c>
      <c r="E135" s="35">
        <v>506554980</v>
      </c>
      <c r="F135" s="41">
        <v>730955.07799999998</v>
      </c>
      <c r="G135" s="66">
        <f t="shared" si="3"/>
        <v>-2605824</v>
      </c>
      <c r="H135" s="76"/>
    </row>
    <row r="136" spans="1:8" ht="47.25" hidden="1" outlineLevel="3" x14ac:dyDescent="0.25">
      <c r="A136" s="4" t="s">
        <v>239</v>
      </c>
      <c r="B136" s="36" t="s">
        <v>238</v>
      </c>
      <c r="C136" s="35">
        <v>46916458</v>
      </c>
      <c r="D136" s="53">
        <v>45039.8</v>
      </c>
      <c r="E136" s="35">
        <v>46916458</v>
      </c>
      <c r="F136" s="41">
        <v>18009.791000000001</v>
      </c>
      <c r="G136" s="66">
        <f t="shared" si="3"/>
        <v>0</v>
      </c>
      <c r="H136" s="76"/>
    </row>
    <row r="137" spans="1:8" ht="31.5" hidden="1" outlineLevel="3" x14ac:dyDescent="0.25">
      <c r="A137" s="4" t="s">
        <v>241</v>
      </c>
      <c r="B137" s="36" t="s">
        <v>240</v>
      </c>
      <c r="C137" s="35">
        <v>15630104</v>
      </c>
      <c r="D137" s="53">
        <v>15004.9</v>
      </c>
      <c r="E137" s="35">
        <v>15630104</v>
      </c>
      <c r="F137" s="41">
        <v>15774.166999999999</v>
      </c>
      <c r="G137" s="66">
        <f t="shared" si="3"/>
        <v>0</v>
      </c>
      <c r="H137" s="76"/>
    </row>
    <row r="138" spans="1:8" ht="47.25" hidden="1" outlineLevel="3" x14ac:dyDescent="0.25">
      <c r="A138" s="4" t="s">
        <v>243</v>
      </c>
      <c r="B138" s="36" t="s">
        <v>242</v>
      </c>
      <c r="C138" s="35">
        <v>345325100</v>
      </c>
      <c r="D138" s="53">
        <v>245180.79999999999</v>
      </c>
      <c r="E138" s="35">
        <v>345325100</v>
      </c>
      <c r="F138" s="41">
        <v>354556.84899999999</v>
      </c>
      <c r="G138" s="66">
        <f t="shared" si="3"/>
        <v>0</v>
      </c>
      <c r="H138" s="76"/>
    </row>
    <row r="139" spans="1:8" ht="63" hidden="1" outlineLevel="3" x14ac:dyDescent="0.25">
      <c r="A139" s="4" t="s">
        <v>245</v>
      </c>
      <c r="B139" s="36" t="s">
        <v>244</v>
      </c>
      <c r="C139" s="35">
        <v>21000000</v>
      </c>
      <c r="D139" s="53">
        <v>0</v>
      </c>
      <c r="E139" s="35">
        <v>19439672</v>
      </c>
      <c r="F139" s="41">
        <v>0</v>
      </c>
      <c r="G139" s="66">
        <f t="shared" ref="G139:G170" si="4">E139-C139</f>
        <v>-1560328</v>
      </c>
      <c r="H139" s="76"/>
    </row>
    <row r="140" spans="1:8" ht="78.75" hidden="1" outlineLevel="3" x14ac:dyDescent="0.25">
      <c r="A140" s="4" t="s">
        <v>247</v>
      </c>
      <c r="B140" s="36" t="s">
        <v>246</v>
      </c>
      <c r="C140" s="35">
        <v>5089142</v>
      </c>
      <c r="D140" s="53">
        <v>0</v>
      </c>
      <c r="E140" s="35">
        <v>4043646</v>
      </c>
      <c r="F140" s="41">
        <v>0</v>
      </c>
      <c r="G140" s="66">
        <f t="shared" si="4"/>
        <v>-1045496</v>
      </c>
      <c r="H140" s="76"/>
    </row>
    <row r="141" spans="1:8" ht="63" hidden="1" outlineLevel="3" x14ac:dyDescent="0.25">
      <c r="A141" s="4" t="s">
        <v>249</v>
      </c>
      <c r="B141" s="36" t="s">
        <v>248</v>
      </c>
      <c r="C141" s="35">
        <v>75200000</v>
      </c>
      <c r="D141" s="53">
        <v>0</v>
      </c>
      <c r="E141" s="35">
        <v>75200000</v>
      </c>
      <c r="F141" s="41">
        <v>0</v>
      </c>
      <c r="G141" s="66">
        <f t="shared" si="4"/>
        <v>0</v>
      </c>
      <c r="H141" s="76"/>
    </row>
    <row r="142" spans="1:8" ht="15.75" hidden="1" outlineLevel="2" x14ac:dyDescent="0.25">
      <c r="A142" s="3" t="s">
        <v>251</v>
      </c>
      <c r="B142" s="61" t="s">
        <v>250</v>
      </c>
      <c r="C142" s="35">
        <v>63965490</v>
      </c>
      <c r="D142" s="53">
        <f>D143+D144+D145+D146+D147+D148</f>
        <v>49690.399999999994</v>
      </c>
      <c r="E142" s="35">
        <v>73965490</v>
      </c>
      <c r="F142" s="41">
        <v>34887.987999999998</v>
      </c>
      <c r="G142" s="66">
        <f t="shared" si="4"/>
        <v>10000000</v>
      </c>
      <c r="H142" s="76"/>
    </row>
    <row r="143" spans="1:8" ht="63" hidden="1" outlineLevel="3" x14ac:dyDescent="0.25">
      <c r="A143" s="4" t="s">
        <v>253</v>
      </c>
      <c r="B143" s="36" t="s">
        <v>252</v>
      </c>
      <c r="C143" s="35">
        <v>6545800</v>
      </c>
      <c r="D143" s="53">
        <v>4647.5</v>
      </c>
      <c r="E143" s="35">
        <v>6545800</v>
      </c>
      <c r="F143" s="41">
        <v>6930.8</v>
      </c>
      <c r="G143" s="66">
        <f t="shared" si="4"/>
        <v>0</v>
      </c>
      <c r="H143" s="76"/>
    </row>
    <row r="144" spans="1:8" s="49" customFormat="1" ht="15.75" hidden="1" outlineLevel="3" x14ac:dyDescent="0.25">
      <c r="A144" s="46" t="s">
        <v>1655</v>
      </c>
      <c r="B144" s="62" t="s">
        <v>1654</v>
      </c>
      <c r="C144" s="47">
        <v>0</v>
      </c>
      <c r="D144" s="53">
        <v>0</v>
      </c>
      <c r="E144" s="47">
        <v>0</v>
      </c>
      <c r="F144" s="48">
        <v>0</v>
      </c>
      <c r="G144" s="67">
        <f t="shared" si="4"/>
        <v>0</v>
      </c>
      <c r="H144" s="77"/>
    </row>
    <row r="145" spans="1:8" ht="15.75" hidden="1" outlineLevel="3" x14ac:dyDescent="0.25">
      <c r="A145" s="4" t="s">
        <v>255</v>
      </c>
      <c r="B145" s="36" t="s">
        <v>254</v>
      </c>
      <c r="C145" s="35">
        <v>16933960</v>
      </c>
      <c r="D145" s="53">
        <v>16256.6</v>
      </c>
      <c r="E145" s="35">
        <v>16933960</v>
      </c>
      <c r="F145" s="41">
        <v>17457.187999999998</v>
      </c>
      <c r="G145" s="66">
        <f t="shared" si="4"/>
        <v>0</v>
      </c>
      <c r="H145" s="76"/>
    </row>
    <row r="146" spans="1:8" ht="63" hidden="1" outlineLevel="3" x14ac:dyDescent="0.25">
      <c r="A146" s="4" t="s">
        <v>257</v>
      </c>
      <c r="B146" s="36" t="s">
        <v>256</v>
      </c>
      <c r="C146" s="35">
        <v>29985730</v>
      </c>
      <c r="D146" s="53">
        <v>28786.3</v>
      </c>
      <c r="E146" s="35">
        <v>29985730</v>
      </c>
      <c r="F146" s="41">
        <v>0</v>
      </c>
      <c r="G146" s="66">
        <f t="shared" si="4"/>
        <v>0</v>
      </c>
      <c r="H146" s="76"/>
    </row>
    <row r="147" spans="1:8" ht="47.25" hidden="1" outlineLevel="3" x14ac:dyDescent="0.25">
      <c r="A147" s="4" t="s">
        <v>259</v>
      </c>
      <c r="B147" s="36" t="s">
        <v>258</v>
      </c>
      <c r="C147" s="35">
        <v>10500000</v>
      </c>
      <c r="D147" s="53">
        <v>0</v>
      </c>
      <c r="E147" s="35">
        <v>10500000</v>
      </c>
      <c r="F147" s="41">
        <v>10500</v>
      </c>
      <c r="G147" s="66">
        <f t="shared" si="4"/>
        <v>0</v>
      </c>
      <c r="H147" s="76"/>
    </row>
    <row r="148" spans="1:8" ht="63" hidden="1" outlineLevel="3" x14ac:dyDescent="0.25">
      <c r="A148" s="5" t="s">
        <v>1657</v>
      </c>
      <c r="B148" s="36" t="s">
        <v>1656</v>
      </c>
      <c r="C148" s="35">
        <v>0</v>
      </c>
      <c r="D148" s="53">
        <v>0</v>
      </c>
      <c r="E148" s="35">
        <v>10000000</v>
      </c>
      <c r="F148" s="41">
        <v>0</v>
      </c>
      <c r="G148" s="66">
        <f t="shared" si="4"/>
        <v>10000000</v>
      </c>
      <c r="H148" s="76"/>
    </row>
    <row r="149" spans="1:8" ht="31.5" hidden="1" outlineLevel="2" x14ac:dyDescent="0.25">
      <c r="A149" s="3" t="s">
        <v>261</v>
      </c>
      <c r="B149" s="61" t="s">
        <v>260</v>
      </c>
      <c r="C149" s="35">
        <v>538750</v>
      </c>
      <c r="D149" s="53">
        <v>0</v>
      </c>
      <c r="E149" s="35">
        <v>538750</v>
      </c>
      <c r="F149" s="41">
        <v>0</v>
      </c>
      <c r="G149" s="66">
        <f t="shared" si="4"/>
        <v>0</v>
      </c>
      <c r="H149" s="76"/>
    </row>
    <row r="150" spans="1:8" ht="63" hidden="1" outlineLevel="3" x14ac:dyDescent="0.25">
      <c r="A150" s="4" t="s">
        <v>263</v>
      </c>
      <c r="B150" s="36" t="s">
        <v>262</v>
      </c>
      <c r="C150" s="35">
        <v>538750</v>
      </c>
      <c r="D150" s="53">
        <v>0</v>
      </c>
      <c r="E150" s="35">
        <v>538750</v>
      </c>
      <c r="F150" s="41">
        <v>0</v>
      </c>
      <c r="G150" s="66">
        <f t="shared" si="4"/>
        <v>0</v>
      </c>
      <c r="H150" s="76"/>
    </row>
    <row r="151" spans="1:8" ht="31.5" hidden="1" outlineLevel="2" x14ac:dyDescent="0.25">
      <c r="A151" s="3" t="s">
        <v>265</v>
      </c>
      <c r="B151" s="61" t="s">
        <v>264</v>
      </c>
      <c r="C151" s="35">
        <v>230304830</v>
      </c>
      <c r="D151" s="53">
        <f>D152+D153+D154</f>
        <v>207926.8</v>
      </c>
      <c r="E151" s="35">
        <v>230304830</v>
      </c>
      <c r="F151" s="41">
        <v>44423.02</v>
      </c>
      <c r="G151" s="66">
        <f t="shared" si="4"/>
        <v>0</v>
      </c>
      <c r="H151" s="76"/>
    </row>
    <row r="152" spans="1:8" ht="63" hidden="1" outlineLevel="3" x14ac:dyDescent="0.25">
      <c r="A152" s="4" t="s">
        <v>267</v>
      </c>
      <c r="B152" s="36" t="s">
        <v>266</v>
      </c>
      <c r="C152" s="35">
        <v>203325520</v>
      </c>
      <c r="D152" s="53">
        <v>195192.5</v>
      </c>
      <c r="E152" s="35">
        <v>203325520</v>
      </c>
      <c r="F152" s="41">
        <v>44423.02</v>
      </c>
      <c r="G152" s="66">
        <f t="shared" si="4"/>
        <v>0</v>
      </c>
      <c r="H152" s="76"/>
    </row>
    <row r="153" spans="1:8" ht="15.75" hidden="1" outlineLevel="3" x14ac:dyDescent="0.25">
      <c r="A153" s="4" t="s">
        <v>269</v>
      </c>
      <c r="B153" s="36" t="s">
        <v>268</v>
      </c>
      <c r="C153" s="35">
        <v>13264896</v>
      </c>
      <c r="D153" s="53">
        <v>12734.3</v>
      </c>
      <c r="E153" s="35">
        <v>13264896</v>
      </c>
      <c r="F153" s="41">
        <v>0</v>
      </c>
      <c r="G153" s="66">
        <f t="shared" si="4"/>
        <v>0</v>
      </c>
      <c r="H153" s="76"/>
    </row>
    <row r="154" spans="1:8" ht="47.25" hidden="1" outlineLevel="3" x14ac:dyDescent="0.25">
      <c r="A154" s="4" t="s">
        <v>271</v>
      </c>
      <c r="B154" s="36" t="s">
        <v>270</v>
      </c>
      <c r="C154" s="35">
        <v>13714414</v>
      </c>
      <c r="D154" s="53">
        <v>0</v>
      </c>
      <c r="E154" s="35">
        <v>13714414</v>
      </c>
      <c r="F154" s="41">
        <v>0</v>
      </c>
      <c r="G154" s="66">
        <f t="shared" si="4"/>
        <v>0</v>
      </c>
      <c r="H154" s="76"/>
    </row>
    <row r="155" spans="1:8" ht="47.25" hidden="1" outlineLevel="2" x14ac:dyDescent="0.25">
      <c r="A155" s="3" t="s">
        <v>273</v>
      </c>
      <c r="B155" s="61" t="s">
        <v>272</v>
      </c>
      <c r="C155" s="35">
        <v>6100000</v>
      </c>
      <c r="D155" s="53">
        <v>0</v>
      </c>
      <c r="E155" s="35">
        <v>6100000</v>
      </c>
      <c r="F155" s="41">
        <v>0</v>
      </c>
      <c r="G155" s="66">
        <f t="shared" si="4"/>
        <v>0</v>
      </c>
      <c r="H155" s="76"/>
    </row>
    <row r="156" spans="1:8" ht="63" hidden="1" outlineLevel="3" x14ac:dyDescent="0.25">
      <c r="A156" s="4" t="s">
        <v>275</v>
      </c>
      <c r="B156" s="36" t="s">
        <v>274</v>
      </c>
      <c r="C156" s="35">
        <v>4300000</v>
      </c>
      <c r="D156" s="53">
        <v>0</v>
      </c>
      <c r="E156" s="35">
        <v>4300000</v>
      </c>
      <c r="F156" s="41">
        <v>0</v>
      </c>
      <c r="G156" s="66">
        <f t="shared" si="4"/>
        <v>0</v>
      </c>
      <c r="H156" s="76"/>
    </row>
    <row r="157" spans="1:8" ht="47.25" hidden="1" outlineLevel="3" x14ac:dyDescent="0.25">
      <c r="A157" s="4" t="s">
        <v>277</v>
      </c>
      <c r="B157" s="36" t="s">
        <v>276</v>
      </c>
      <c r="C157" s="35">
        <v>1800000</v>
      </c>
      <c r="D157" s="53">
        <v>0</v>
      </c>
      <c r="E157" s="35">
        <v>1800000</v>
      </c>
      <c r="F157" s="41">
        <v>0</v>
      </c>
      <c r="G157" s="66">
        <f t="shared" si="4"/>
        <v>0</v>
      </c>
      <c r="H157" s="76"/>
    </row>
    <row r="158" spans="1:8" ht="15.75" hidden="1" outlineLevel="2" x14ac:dyDescent="0.25">
      <c r="A158" s="3" t="s">
        <v>279</v>
      </c>
      <c r="B158" s="61" t="s">
        <v>278</v>
      </c>
      <c r="C158" s="35">
        <v>12204517</v>
      </c>
      <c r="D158" s="53">
        <f>D159</f>
        <v>8356.2999999999993</v>
      </c>
      <c r="E158" s="35">
        <v>12231667</v>
      </c>
      <c r="F158" s="41">
        <v>3500</v>
      </c>
      <c r="G158" s="66">
        <f t="shared" si="4"/>
        <v>27150</v>
      </c>
      <c r="H158" s="76"/>
    </row>
    <row r="159" spans="1:8" ht="47.25" hidden="1" outlineLevel="3" x14ac:dyDescent="0.25">
      <c r="A159" s="4" t="s">
        <v>281</v>
      </c>
      <c r="B159" s="36" t="s">
        <v>280</v>
      </c>
      <c r="C159" s="35">
        <v>8704517</v>
      </c>
      <c r="D159" s="53">
        <v>8356.2999999999993</v>
      </c>
      <c r="E159" s="35">
        <v>8731667</v>
      </c>
      <c r="F159" s="41">
        <v>0</v>
      </c>
      <c r="G159" s="66">
        <f t="shared" si="4"/>
        <v>27150</v>
      </c>
      <c r="H159" s="76"/>
    </row>
    <row r="160" spans="1:8" ht="31.5" hidden="1" outlineLevel="3" x14ac:dyDescent="0.25">
      <c r="A160" s="4" t="s">
        <v>283</v>
      </c>
      <c r="B160" s="36" t="s">
        <v>282</v>
      </c>
      <c r="C160" s="35">
        <v>1000000</v>
      </c>
      <c r="D160" s="53">
        <v>0</v>
      </c>
      <c r="E160" s="35">
        <v>1000000</v>
      </c>
      <c r="F160" s="41">
        <v>1000</v>
      </c>
      <c r="G160" s="66">
        <f t="shared" si="4"/>
        <v>0</v>
      </c>
      <c r="H160" s="76"/>
    </row>
    <row r="161" spans="1:8" ht="31.5" hidden="1" outlineLevel="3" x14ac:dyDescent="0.25">
      <c r="A161" s="4" t="s">
        <v>285</v>
      </c>
      <c r="B161" s="36" t="s">
        <v>284</v>
      </c>
      <c r="C161" s="35">
        <v>2000000</v>
      </c>
      <c r="D161" s="53">
        <v>0</v>
      </c>
      <c r="E161" s="35">
        <v>2000000</v>
      </c>
      <c r="F161" s="41">
        <v>2000</v>
      </c>
      <c r="G161" s="66">
        <f t="shared" si="4"/>
        <v>0</v>
      </c>
      <c r="H161" s="76"/>
    </row>
    <row r="162" spans="1:8" ht="31.5" hidden="1" outlineLevel="3" x14ac:dyDescent="0.25">
      <c r="A162" s="4" t="s">
        <v>287</v>
      </c>
      <c r="B162" s="36" t="s">
        <v>286</v>
      </c>
      <c r="C162" s="35">
        <v>500000</v>
      </c>
      <c r="D162" s="53">
        <v>0</v>
      </c>
      <c r="E162" s="35">
        <v>500000</v>
      </c>
      <c r="F162" s="41">
        <v>500</v>
      </c>
      <c r="G162" s="66">
        <f t="shared" si="4"/>
        <v>0</v>
      </c>
      <c r="H162" s="76"/>
    </row>
    <row r="163" spans="1:8" ht="47.25" hidden="1" outlineLevel="1" x14ac:dyDescent="0.25">
      <c r="A163" s="3" t="s">
        <v>289</v>
      </c>
      <c r="B163" s="61" t="s">
        <v>288</v>
      </c>
      <c r="C163" s="38">
        <v>787458900</v>
      </c>
      <c r="D163" s="52">
        <f>D164+D166</f>
        <v>591031.5</v>
      </c>
      <c r="E163" s="38">
        <v>781801470</v>
      </c>
      <c r="F163" s="40">
        <v>27635.625</v>
      </c>
      <c r="G163" s="66">
        <f t="shared" si="4"/>
        <v>-5657430</v>
      </c>
      <c r="H163" s="75"/>
    </row>
    <row r="164" spans="1:8" ht="47.25" hidden="1" outlineLevel="2" x14ac:dyDescent="0.25">
      <c r="A164" s="3" t="s">
        <v>291</v>
      </c>
      <c r="B164" s="61" t="s">
        <v>290</v>
      </c>
      <c r="C164" s="35">
        <v>80451583</v>
      </c>
      <c r="D164" s="53">
        <f>D165</f>
        <v>0</v>
      </c>
      <c r="E164" s="35">
        <v>80451583</v>
      </c>
      <c r="F164" s="41">
        <v>0</v>
      </c>
      <c r="G164" s="66">
        <f t="shared" si="4"/>
        <v>0</v>
      </c>
      <c r="H164" s="76"/>
    </row>
    <row r="165" spans="1:8" ht="47.25" hidden="1" outlineLevel="3" x14ac:dyDescent="0.25">
      <c r="A165" s="4" t="s">
        <v>293</v>
      </c>
      <c r="B165" s="36" t="s">
        <v>292</v>
      </c>
      <c r="C165" s="35">
        <v>80451583</v>
      </c>
      <c r="D165" s="53">
        <v>0</v>
      </c>
      <c r="E165" s="35">
        <v>80451583</v>
      </c>
      <c r="F165" s="41">
        <v>0</v>
      </c>
      <c r="G165" s="66">
        <f t="shared" si="4"/>
        <v>0</v>
      </c>
      <c r="H165" s="76"/>
    </row>
    <row r="166" spans="1:8" ht="47.25" hidden="1" outlineLevel="2" x14ac:dyDescent="0.25">
      <c r="A166" s="3" t="s">
        <v>295</v>
      </c>
      <c r="B166" s="61" t="s">
        <v>294</v>
      </c>
      <c r="C166" s="35">
        <v>707007317</v>
      </c>
      <c r="D166" s="53">
        <f>D167+D168+D169+D170+D171+D172</f>
        <v>591031.5</v>
      </c>
      <c r="E166" s="35">
        <v>701349887</v>
      </c>
      <c r="F166" s="41">
        <v>27635.625</v>
      </c>
      <c r="G166" s="66">
        <f t="shared" si="4"/>
        <v>-5657430</v>
      </c>
      <c r="H166" s="76"/>
    </row>
    <row r="167" spans="1:8" ht="63" hidden="1" outlineLevel="3" x14ac:dyDescent="0.25">
      <c r="A167" s="4" t="s">
        <v>297</v>
      </c>
      <c r="B167" s="36" t="s">
        <v>296</v>
      </c>
      <c r="C167" s="35">
        <v>20366902</v>
      </c>
      <c r="D167" s="53">
        <v>14460.5</v>
      </c>
      <c r="E167" s="35">
        <v>20366902</v>
      </c>
      <c r="F167" s="41">
        <v>0</v>
      </c>
      <c r="G167" s="66">
        <f t="shared" si="4"/>
        <v>0</v>
      </c>
      <c r="H167" s="76"/>
    </row>
    <row r="168" spans="1:8" ht="47.25" hidden="1" outlineLevel="3" x14ac:dyDescent="0.25">
      <c r="A168" s="4" t="s">
        <v>299</v>
      </c>
      <c r="B168" s="36" t="s">
        <v>298</v>
      </c>
      <c r="C168" s="35">
        <v>576807294</v>
      </c>
      <c r="D168" s="53">
        <v>553735</v>
      </c>
      <c r="E168" s="35">
        <v>576807294</v>
      </c>
      <c r="F168" s="41">
        <v>0</v>
      </c>
      <c r="G168" s="66">
        <f t="shared" si="4"/>
        <v>0</v>
      </c>
      <c r="H168" s="76"/>
    </row>
    <row r="169" spans="1:8" ht="141.75" hidden="1" outlineLevel="3" x14ac:dyDescent="0.25">
      <c r="A169" s="4" t="s">
        <v>301</v>
      </c>
      <c r="B169" s="36" t="s">
        <v>300</v>
      </c>
      <c r="C169" s="35">
        <v>2466250</v>
      </c>
      <c r="D169" s="53">
        <v>2367.6</v>
      </c>
      <c r="E169" s="35">
        <v>2466250</v>
      </c>
      <c r="F169" s="41">
        <v>0</v>
      </c>
      <c r="G169" s="66">
        <f t="shared" si="4"/>
        <v>0</v>
      </c>
      <c r="H169" s="76"/>
    </row>
    <row r="170" spans="1:8" ht="94.5" hidden="1" outlineLevel="3" x14ac:dyDescent="0.25">
      <c r="A170" s="4" t="s">
        <v>303</v>
      </c>
      <c r="B170" s="36" t="s">
        <v>302</v>
      </c>
      <c r="C170" s="35">
        <v>21321250</v>
      </c>
      <c r="D170" s="53">
        <v>20468.400000000001</v>
      </c>
      <c r="E170" s="35">
        <v>21321250</v>
      </c>
      <c r="F170" s="41">
        <v>27635.625</v>
      </c>
      <c r="G170" s="66">
        <f t="shared" si="4"/>
        <v>0</v>
      </c>
      <c r="H170" s="76"/>
    </row>
    <row r="171" spans="1:8" ht="63" hidden="1" outlineLevel="3" x14ac:dyDescent="0.25">
      <c r="A171" s="4" t="s">
        <v>305</v>
      </c>
      <c r="B171" s="36" t="s">
        <v>304</v>
      </c>
      <c r="C171" s="35">
        <v>48351390</v>
      </c>
      <c r="D171" s="53">
        <v>0</v>
      </c>
      <c r="E171" s="35">
        <v>48351390</v>
      </c>
      <c r="F171" s="41">
        <v>0</v>
      </c>
      <c r="G171" s="66">
        <f t="shared" ref="G171:G201" si="5">E171-C171</f>
        <v>0</v>
      </c>
      <c r="H171" s="76"/>
    </row>
    <row r="172" spans="1:8" ht="63" hidden="1" outlineLevel="3" x14ac:dyDescent="0.25">
      <c r="A172" s="4" t="s">
        <v>307</v>
      </c>
      <c r="B172" s="36" t="s">
        <v>306</v>
      </c>
      <c r="C172" s="35">
        <v>37694231</v>
      </c>
      <c r="D172" s="53">
        <v>0</v>
      </c>
      <c r="E172" s="35">
        <v>32036801</v>
      </c>
      <c r="F172" s="41">
        <v>0</v>
      </c>
      <c r="G172" s="66">
        <f t="shared" si="5"/>
        <v>-5657430</v>
      </c>
      <c r="H172" s="76"/>
    </row>
    <row r="173" spans="1:8" ht="31.5" collapsed="1" x14ac:dyDescent="0.25">
      <c r="A173" s="1" t="s">
        <v>309</v>
      </c>
      <c r="B173" s="60" t="s">
        <v>308</v>
      </c>
      <c r="C173" s="11">
        <v>13829902488</v>
      </c>
      <c r="D173" s="51">
        <f>D174+D226+D238</f>
        <v>4650871.4869999997</v>
      </c>
      <c r="E173" s="11">
        <v>14322940910</v>
      </c>
      <c r="F173" s="39">
        <v>12444722.149</v>
      </c>
      <c r="G173" s="70">
        <f t="shared" si="5"/>
        <v>493038422</v>
      </c>
      <c r="H173" s="74"/>
    </row>
    <row r="174" spans="1:8" ht="31.5" hidden="1" outlineLevel="1" x14ac:dyDescent="0.25">
      <c r="A174" s="3" t="s">
        <v>311</v>
      </c>
      <c r="B174" s="61" t="s">
        <v>310</v>
      </c>
      <c r="C174" s="38">
        <v>11613092040</v>
      </c>
      <c r="D174" s="52">
        <f>D175+D203+D211+D222+D224</f>
        <v>2871369.8869999996</v>
      </c>
      <c r="E174" s="38">
        <v>12276351462</v>
      </c>
      <c r="F174" s="40">
        <v>10114165.824999999</v>
      </c>
      <c r="G174" s="66">
        <f t="shared" si="5"/>
        <v>663259422</v>
      </c>
      <c r="H174" s="75"/>
    </row>
    <row r="175" spans="1:8" ht="63" hidden="1" outlineLevel="2" x14ac:dyDescent="0.25">
      <c r="A175" s="3" t="s">
        <v>313</v>
      </c>
      <c r="B175" s="61" t="s">
        <v>312</v>
      </c>
      <c r="C175" s="35">
        <v>7705265980</v>
      </c>
      <c r="D175" s="53">
        <f>D176+D177+D178+D179+D180+D181+D182+D183+D184+D185+D186+D187+D188+D200+D201+D202</f>
        <v>2788225.2869999995</v>
      </c>
      <c r="E175" s="35">
        <v>8371512938</v>
      </c>
      <c r="F175" s="41">
        <v>6077933.7489999998</v>
      </c>
      <c r="G175" s="66">
        <f t="shared" si="5"/>
        <v>666246958</v>
      </c>
      <c r="H175" s="76"/>
    </row>
    <row r="176" spans="1:8" ht="78.75" hidden="1" outlineLevel="3" x14ac:dyDescent="0.25">
      <c r="A176" s="4" t="s">
        <v>315</v>
      </c>
      <c r="B176" s="36" t="s">
        <v>314</v>
      </c>
      <c r="C176" s="35">
        <v>26047400</v>
      </c>
      <c r="D176" s="53">
        <v>26047.4</v>
      </c>
      <c r="E176" s="35">
        <v>26047400</v>
      </c>
      <c r="F176" s="41">
        <v>27294.9</v>
      </c>
      <c r="G176" s="66">
        <f t="shared" si="5"/>
        <v>0</v>
      </c>
      <c r="H176" s="76"/>
    </row>
    <row r="177" spans="1:8" ht="94.5" hidden="1" outlineLevel="3" x14ac:dyDescent="0.25">
      <c r="A177" s="4" t="s">
        <v>317</v>
      </c>
      <c r="B177" s="36" t="s">
        <v>316</v>
      </c>
      <c r="C177" s="35">
        <v>129200587</v>
      </c>
      <c r="D177" s="53">
        <v>129200.587</v>
      </c>
      <c r="E177" s="35">
        <v>129896649</v>
      </c>
      <c r="F177" s="41">
        <v>136503.9</v>
      </c>
      <c r="G177" s="66">
        <f t="shared" si="5"/>
        <v>696062</v>
      </c>
      <c r="H177" s="76"/>
    </row>
    <row r="178" spans="1:8" ht="63" hidden="1" outlineLevel="3" x14ac:dyDescent="0.25">
      <c r="A178" s="4" t="s">
        <v>319</v>
      </c>
      <c r="B178" s="36" t="s">
        <v>318</v>
      </c>
      <c r="C178" s="35">
        <v>33500</v>
      </c>
      <c r="D178" s="53">
        <v>33.5</v>
      </c>
      <c r="E178" s="35">
        <v>33500</v>
      </c>
      <c r="F178" s="41">
        <v>36.200000000000003</v>
      </c>
      <c r="G178" s="66">
        <f t="shared" si="5"/>
        <v>0</v>
      </c>
      <c r="H178" s="76"/>
    </row>
    <row r="179" spans="1:8" ht="47.25" hidden="1" outlineLevel="3" x14ac:dyDescent="0.25">
      <c r="A179" s="4" t="s">
        <v>321</v>
      </c>
      <c r="B179" s="36" t="s">
        <v>320</v>
      </c>
      <c r="C179" s="35">
        <v>872425100</v>
      </c>
      <c r="D179" s="53">
        <v>872425.1</v>
      </c>
      <c r="E179" s="35">
        <v>872425100</v>
      </c>
      <c r="F179" s="41">
        <v>1020898.7</v>
      </c>
      <c r="G179" s="66">
        <f t="shared" si="5"/>
        <v>0</v>
      </c>
      <c r="H179" s="76"/>
    </row>
    <row r="180" spans="1:8" ht="94.5" hidden="1" outlineLevel="3" x14ac:dyDescent="0.25">
      <c r="A180" s="4" t="s">
        <v>323</v>
      </c>
      <c r="B180" s="36" t="s">
        <v>322</v>
      </c>
      <c r="C180" s="35">
        <v>5078300</v>
      </c>
      <c r="D180" s="53">
        <v>5078.3</v>
      </c>
      <c r="E180" s="35">
        <v>5078300</v>
      </c>
      <c r="F180" s="41">
        <v>5439</v>
      </c>
      <c r="G180" s="66">
        <f t="shared" si="5"/>
        <v>0</v>
      </c>
      <c r="H180" s="76"/>
    </row>
    <row r="181" spans="1:8" ht="110.25" hidden="1" outlineLevel="3" x14ac:dyDescent="0.25">
      <c r="A181" s="4" t="s">
        <v>325</v>
      </c>
      <c r="B181" s="36" t="s">
        <v>324</v>
      </c>
      <c r="C181" s="35">
        <v>383536700</v>
      </c>
      <c r="D181" s="53">
        <v>348419.5</v>
      </c>
      <c r="E181" s="35">
        <v>383536700</v>
      </c>
      <c r="F181" s="41">
        <v>410769.6</v>
      </c>
      <c r="G181" s="66">
        <f t="shared" si="5"/>
        <v>0</v>
      </c>
      <c r="H181" s="76"/>
    </row>
    <row r="182" spans="1:8" ht="141.75" hidden="1" outlineLevel="3" x14ac:dyDescent="0.25">
      <c r="A182" s="4" t="s">
        <v>327</v>
      </c>
      <c r="B182" s="36" t="s">
        <v>326</v>
      </c>
      <c r="C182" s="35">
        <v>50448500</v>
      </c>
      <c r="D182" s="53">
        <v>50448.5</v>
      </c>
      <c r="E182" s="35">
        <v>50448500</v>
      </c>
      <c r="F182" s="41">
        <v>0</v>
      </c>
      <c r="G182" s="66">
        <f t="shared" si="5"/>
        <v>0</v>
      </c>
      <c r="H182" s="76"/>
    </row>
    <row r="183" spans="1:8" ht="47.25" hidden="1" outlineLevel="3" x14ac:dyDescent="0.25">
      <c r="A183" s="4" t="s">
        <v>329</v>
      </c>
      <c r="B183" s="36" t="s">
        <v>328</v>
      </c>
      <c r="C183" s="35">
        <v>69744014</v>
      </c>
      <c r="D183" s="53">
        <v>0</v>
      </c>
      <c r="E183" s="35">
        <v>68409014</v>
      </c>
      <c r="F183" s="41">
        <v>72274.013999999996</v>
      </c>
      <c r="G183" s="66">
        <f t="shared" si="5"/>
        <v>-1335000</v>
      </c>
      <c r="H183" s="76"/>
    </row>
    <row r="184" spans="1:8" ht="47.25" hidden="1" outlineLevel="3" x14ac:dyDescent="0.25">
      <c r="A184" s="4" t="s">
        <v>331</v>
      </c>
      <c r="B184" s="36" t="s">
        <v>330</v>
      </c>
      <c r="C184" s="35">
        <v>2248860</v>
      </c>
      <c r="D184" s="53">
        <v>0</v>
      </c>
      <c r="E184" s="35">
        <v>2221360</v>
      </c>
      <c r="F184" s="41">
        <v>2248.86</v>
      </c>
      <c r="G184" s="66">
        <f t="shared" si="5"/>
        <v>-27500</v>
      </c>
      <c r="H184" s="76"/>
    </row>
    <row r="185" spans="1:8" ht="31.5" hidden="1" outlineLevel="3" x14ac:dyDescent="0.25">
      <c r="A185" s="4" t="s">
        <v>333</v>
      </c>
      <c r="B185" s="36" t="s">
        <v>332</v>
      </c>
      <c r="C185" s="35">
        <v>451801000</v>
      </c>
      <c r="D185" s="53">
        <v>0</v>
      </c>
      <c r="E185" s="35">
        <v>459425949</v>
      </c>
      <c r="F185" s="41">
        <v>471801</v>
      </c>
      <c r="G185" s="66">
        <f t="shared" si="5"/>
        <v>7624949</v>
      </c>
      <c r="H185" s="76"/>
    </row>
    <row r="186" spans="1:8" ht="63" hidden="1" outlineLevel="3" x14ac:dyDescent="0.25">
      <c r="A186" s="4" t="s">
        <v>335</v>
      </c>
      <c r="B186" s="36" t="s">
        <v>334</v>
      </c>
      <c r="C186" s="35">
        <v>893336662</v>
      </c>
      <c r="D186" s="53">
        <v>0</v>
      </c>
      <c r="E186" s="35">
        <v>889638662</v>
      </c>
      <c r="F186" s="41">
        <v>916714.5</v>
      </c>
      <c r="G186" s="66">
        <f t="shared" si="5"/>
        <v>-3698000</v>
      </c>
      <c r="H186" s="76"/>
    </row>
    <row r="187" spans="1:8" ht="31.5" hidden="1" outlineLevel="3" x14ac:dyDescent="0.25">
      <c r="A187" s="4" t="s">
        <v>337</v>
      </c>
      <c r="B187" s="36" t="s">
        <v>336</v>
      </c>
      <c r="C187" s="35">
        <v>541797</v>
      </c>
      <c r="D187" s="53">
        <v>0</v>
      </c>
      <c r="E187" s="35">
        <v>541207</v>
      </c>
      <c r="F187" s="41">
        <v>543.33699999999999</v>
      </c>
      <c r="G187" s="66">
        <f t="shared" si="5"/>
        <v>-590</v>
      </c>
      <c r="H187" s="76"/>
    </row>
    <row r="188" spans="1:8" ht="63" hidden="1" outlineLevel="3" x14ac:dyDescent="0.25">
      <c r="A188" s="4" t="s">
        <v>339</v>
      </c>
      <c r="B188" s="36" t="s">
        <v>338</v>
      </c>
      <c r="C188" s="35">
        <v>1535976752</v>
      </c>
      <c r="D188" s="53">
        <v>0</v>
      </c>
      <c r="E188" s="35">
        <v>1594537293</v>
      </c>
      <c r="F188" s="41">
        <v>1659526.85</v>
      </c>
      <c r="G188" s="66">
        <f t="shared" si="5"/>
        <v>58560541</v>
      </c>
      <c r="H188" s="76"/>
    </row>
    <row r="189" spans="1:8" ht="15.75" hidden="1" outlineLevel="3" x14ac:dyDescent="0.25">
      <c r="A189" s="4" t="s">
        <v>341</v>
      </c>
      <c r="B189" s="36" t="s">
        <v>340</v>
      </c>
      <c r="C189" s="35">
        <v>425288120</v>
      </c>
      <c r="D189" s="53">
        <v>0</v>
      </c>
      <c r="E189" s="35">
        <v>405677444</v>
      </c>
      <c r="F189" s="41">
        <v>417880</v>
      </c>
      <c r="G189" s="66">
        <f t="shared" si="5"/>
        <v>-19610676</v>
      </c>
      <c r="H189" s="76"/>
    </row>
    <row r="190" spans="1:8" ht="47.25" hidden="1" outlineLevel="3" x14ac:dyDescent="0.25">
      <c r="A190" s="4" t="s">
        <v>343</v>
      </c>
      <c r="B190" s="36" t="s">
        <v>342</v>
      </c>
      <c r="C190" s="35">
        <v>228364204</v>
      </c>
      <c r="D190" s="53">
        <v>0</v>
      </c>
      <c r="E190" s="35">
        <v>228364204</v>
      </c>
      <c r="F190" s="41">
        <v>220899.43799999999</v>
      </c>
      <c r="G190" s="66">
        <f t="shared" si="5"/>
        <v>0</v>
      </c>
      <c r="H190" s="76"/>
    </row>
    <row r="191" spans="1:8" ht="31.5" hidden="1" outlineLevel="3" x14ac:dyDescent="0.25">
      <c r="A191" s="4" t="s">
        <v>345</v>
      </c>
      <c r="B191" s="36" t="s">
        <v>344</v>
      </c>
      <c r="C191" s="35">
        <v>88268668</v>
      </c>
      <c r="D191" s="53">
        <v>0</v>
      </c>
      <c r="E191" s="35">
        <v>88897042</v>
      </c>
      <c r="F191" s="41">
        <v>88268.668000000005</v>
      </c>
      <c r="G191" s="66">
        <f t="shared" si="5"/>
        <v>628374</v>
      </c>
      <c r="H191" s="76"/>
    </row>
    <row r="192" spans="1:8" ht="47.25" hidden="1" outlineLevel="3" x14ac:dyDescent="0.25">
      <c r="A192" s="4" t="s">
        <v>347</v>
      </c>
      <c r="B192" s="36" t="s">
        <v>346</v>
      </c>
      <c r="C192" s="35">
        <v>548835600</v>
      </c>
      <c r="D192" s="53">
        <v>0</v>
      </c>
      <c r="E192" s="35">
        <v>534865600</v>
      </c>
      <c r="F192" s="41">
        <v>564847.19999999995</v>
      </c>
      <c r="G192" s="66">
        <f t="shared" si="5"/>
        <v>-13970000</v>
      </c>
      <c r="H192" s="76"/>
    </row>
    <row r="193" spans="1:8" ht="47.25" hidden="1" outlineLevel="3" x14ac:dyDescent="0.25">
      <c r="A193" s="4" t="s">
        <v>349</v>
      </c>
      <c r="B193" s="36" t="s">
        <v>348</v>
      </c>
      <c r="C193" s="35">
        <v>5526480</v>
      </c>
      <c r="D193" s="53">
        <v>0</v>
      </c>
      <c r="E193" s="35">
        <v>5260880</v>
      </c>
      <c r="F193" s="41">
        <v>5778.48</v>
      </c>
      <c r="G193" s="66">
        <f t="shared" si="5"/>
        <v>-265600</v>
      </c>
      <c r="H193" s="76"/>
    </row>
    <row r="194" spans="1:8" ht="47.25" hidden="1" outlineLevel="3" x14ac:dyDescent="0.25">
      <c r="A194" s="4" t="s">
        <v>351</v>
      </c>
      <c r="B194" s="36" t="s">
        <v>350</v>
      </c>
      <c r="C194" s="35">
        <v>602097</v>
      </c>
      <c r="D194" s="53">
        <v>0</v>
      </c>
      <c r="E194" s="35">
        <v>516087</v>
      </c>
      <c r="F194" s="41">
        <v>884.71400000000006</v>
      </c>
      <c r="G194" s="66">
        <f t="shared" si="5"/>
        <v>-86010</v>
      </c>
      <c r="H194" s="76"/>
    </row>
    <row r="195" spans="1:8" ht="63" hidden="1" outlineLevel="3" x14ac:dyDescent="0.25">
      <c r="A195" s="4" t="s">
        <v>353</v>
      </c>
      <c r="B195" s="36" t="s">
        <v>352</v>
      </c>
      <c r="C195" s="35">
        <v>331000</v>
      </c>
      <c r="D195" s="53">
        <v>0</v>
      </c>
      <c r="E195" s="35">
        <v>331000</v>
      </c>
      <c r="F195" s="41">
        <v>331</v>
      </c>
      <c r="G195" s="66">
        <f t="shared" si="5"/>
        <v>0</v>
      </c>
      <c r="H195" s="76"/>
    </row>
    <row r="196" spans="1:8" ht="63" hidden="1" outlineLevel="3" x14ac:dyDescent="0.25">
      <c r="A196" s="4" t="s">
        <v>355</v>
      </c>
      <c r="B196" s="36" t="s">
        <v>354</v>
      </c>
      <c r="C196" s="35">
        <v>669739</v>
      </c>
      <c r="D196" s="53">
        <v>0</v>
      </c>
      <c r="E196" s="35">
        <v>632123</v>
      </c>
      <c r="F196" s="41">
        <v>697.78800000000001</v>
      </c>
      <c r="G196" s="66">
        <f t="shared" si="5"/>
        <v>-37616</v>
      </c>
      <c r="H196" s="76"/>
    </row>
    <row r="197" spans="1:8" ht="63" hidden="1" outlineLevel="3" x14ac:dyDescent="0.25">
      <c r="A197" s="4" t="s">
        <v>357</v>
      </c>
      <c r="B197" s="36" t="s">
        <v>356</v>
      </c>
      <c r="C197" s="35">
        <v>2500000</v>
      </c>
      <c r="D197" s="53">
        <v>0</v>
      </c>
      <c r="E197" s="35">
        <v>855000</v>
      </c>
      <c r="F197" s="41">
        <v>0</v>
      </c>
      <c r="G197" s="66">
        <f t="shared" si="5"/>
        <v>-1645000</v>
      </c>
      <c r="H197" s="76"/>
    </row>
    <row r="198" spans="1:8" ht="31.5" hidden="1" outlineLevel="3" x14ac:dyDescent="0.25">
      <c r="A198" s="4" t="s">
        <v>359</v>
      </c>
      <c r="B198" s="36" t="s">
        <v>358</v>
      </c>
      <c r="C198" s="35">
        <v>7585000</v>
      </c>
      <c r="D198" s="53">
        <v>0</v>
      </c>
      <c r="E198" s="35">
        <v>6919300</v>
      </c>
      <c r="F198" s="41">
        <v>8295</v>
      </c>
      <c r="G198" s="66">
        <f t="shared" si="5"/>
        <v>-665700</v>
      </c>
      <c r="H198" s="76"/>
    </row>
    <row r="199" spans="1:8" ht="63" hidden="1" outlineLevel="3" x14ac:dyDescent="0.25">
      <c r="A199" s="4" t="s">
        <v>1752</v>
      </c>
      <c r="B199" s="36" t="s">
        <v>1753</v>
      </c>
      <c r="C199" s="35">
        <v>0</v>
      </c>
      <c r="D199" s="53">
        <v>0</v>
      </c>
      <c r="E199" s="35">
        <v>161524</v>
      </c>
      <c r="F199" s="41"/>
      <c r="G199" s="66">
        <f t="shared" si="5"/>
        <v>161524</v>
      </c>
      <c r="H199" s="76"/>
    </row>
    <row r="200" spans="1:8" ht="47.25" hidden="1" outlineLevel="3" x14ac:dyDescent="0.25">
      <c r="A200" s="4" t="s">
        <v>361</v>
      </c>
      <c r="B200" s="36" t="s">
        <v>360</v>
      </c>
      <c r="C200" s="35">
        <v>1071910800</v>
      </c>
      <c r="D200" s="53">
        <v>746728.3</v>
      </c>
      <c r="E200" s="35">
        <v>1051730000</v>
      </c>
      <c r="F200" s="41">
        <v>0</v>
      </c>
      <c r="G200" s="66">
        <f t="shared" si="5"/>
        <v>-20180800</v>
      </c>
      <c r="H200" s="76"/>
    </row>
    <row r="201" spans="1:8" ht="78.75" hidden="1" outlineLevel="3" x14ac:dyDescent="0.25">
      <c r="A201" s="4" t="s">
        <v>363</v>
      </c>
      <c r="B201" s="36" t="s">
        <v>362</v>
      </c>
      <c r="C201" s="35">
        <v>864572300</v>
      </c>
      <c r="D201" s="53">
        <v>595599.30000000005</v>
      </c>
      <c r="E201" s="35">
        <v>1524670300</v>
      </c>
      <c r="F201" s="41">
        <v>0</v>
      </c>
      <c r="G201" s="66">
        <f t="shared" si="5"/>
        <v>660098000</v>
      </c>
      <c r="H201" s="76"/>
    </row>
    <row r="202" spans="1:8" ht="47.25" hidden="1" outlineLevel="3" x14ac:dyDescent="0.25">
      <c r="A202" s="4" t="s">
        <v>365</v>
      </c>
      <c r="B202" s="36" t="s">
        <v>364</v>
      </c>
      <c r="C202" s="35">
        <v>40392800</v>
      </c>
      <c r="D202" s="53">
        <v>14244.8</v>
      </c>
      <c r="E202" s="35">
        <v>40392800</v>
      </c>
      <c r="F202" s="41">
        <v>46000.6</v>
      </c>
      <c r="G202" s="66">
        <f t="shared" ref="G202:G227" si="6">E202-C202</f>
        <v>0</v>
      </c>
      <c r="H202" s="76"/>
    </row>
    <row r="203" spans="1:8" ht="47.25" hidden="1" outlineLevel="2" x14ac:dyDescent="0.25">
      <c r="A203" s="3" t="s">
        <v>367</v>
      </c>
      <c r="B203" s="61" t="s">
        <v>366</v>
      </c>
      <c r="C203" s="35">
        <v>3788519167</v>
      </c>
      <c r="D203" s="53">
        <f>D204+D205+D206+D207+D208+D209+D210</f>
        <v>83036.5</v>
      </c>
      <c r="E203" s="35">
        <v>3779585643</v>
      </c>
      <c r="F203" s="41">
        <v>3642958.801</v>
      </c>
      <c r="G203" s="66">
        <f t="shared" si="6"/>
        <v>-8933524</v>
      </c>
      <c r="H203" s="76"/>
    </row>
    <row r="204" spans="1:8" ht="173.25" hidden="1" outlineLevel="3" x14ac:dyDescent="0.25">
      <c r="A204" s="4" t="s">
        <v>369</v>
      </c>
      <c r="B204" s="36" t="s">
        <v>368</v>
      </c>
      <c r="C204" s="35">
        <v>74711000</v>
      </c>
      <c r="D204" s="53">
        <v>74711</v>
      </c>
      <c r="E204" s="35">
        <v>95709200</v>
      </c>
      <c r="F204" s="41">
        <v>0</v>
      </c>
      <c r="G204" s="66">
        <f t="shared" si="6"/>
        <v>20998200</v>
      </c>
      <c r="H204" s="76"/>
    </row>
    <row r="205" spans="1:8" ht="220.5" hidden="1" outlineLevel="3" x14ac:dyDescent="0.25">
      <c r="A205" s="4" t="s">
        <v>371</v>
      </c>
      <c r="B205" s="36" t="s">
        <v>370</v>
      </c>
      <c r="C205" s="35">
        <v>8325500</v>
      </c>
      <c r="D205" s="53">
        <v>8325.5</v>
      </c>
      <c r="E205" s="35">
        <v>8325500</v>
      </c>
      <c r="F205" s="41">
        <v>0</v>
      </c>
      <c r="G205" s="66">
        <f t="shared" si="6"/>
        <v>0</v>
      </c>
      <c r="H205" s="76"/>
    </row>
    <row r="206" spans="1:8" ht="47.25" hidden="1" outlineLevel="3" x14ac:dyDescent="0.25">
      <c r="A206" s="4" t="s">
        <v>373</v>
      </c>
      <c r="B206" s="36" t="s">
        <v>372</v>
      </c>
      <c r="C206" s="35">
        <v>1327979042</v>
      </c>
      <c r="D206" s="53">
        <v>0</v>
      </c>
      <c r="E206" s="35">
        <v>1324538441</v>
      </c>
      <c r="F206" s="41">
        <v>1264327.2450000001</v>
      </c>
      <c r="G206" s="66">
        <f t="shared" si="6"/>
        <v>-3440601</v>
      </c>
      <c r="H206" s="76"/>
    </row>
    <row r="207" spans="1:8" ht="15.75" hidden="1" outlineLevel="3" x14ac:dyDescent="0.25">
      <c r="A207" s="4" t="s">
        <v>375</v>
      </c>
      <c r="B207" s="36" t="s">
        <v>374</v>
      </c>
      <c r="C207" s="35">
        <v>466455932</v>
      </c>
      <c r="D207" s="53">
        <v>0</v>
      </c>
      <c r="E207" s="35">
        <v>456769119</v>
      </c>
      <c r="F207" s="41">
        <v>452530.712</v>
      </c>
      <c r="G207" s="66">
        <f t="shared" si="6"/>
        <v>-9686813</v>
      </c>
      <c r="H207" s="76"/>
    </row>
    <row r="208" spans="1:8" ht="31.5" hidden="1" outlineLevel="3" x14ac:dyDescent="0.25">
      <c r="A208" s="4" t="s">
        <v>377</v>
      </c>
      <c r="B208" s="36" t="s">
        <v>376</v>
      </c>
      <c r="C208" s="35">
        <v>75000</v>
      </c>
      <c r="D208" s="53">
        <v>0</v>
      </c>
      <c r="E208" s="35">
        <v>30125</v>
      </c>
      <c r="F208" s="41">
        <v>0</v>
      </c>
      <c r="G208" s="66">
        <f t="shared" si="6"/>
        <v>-44875</v>
      </c>
      <c r="H208" s="76"/>
    </row>
    <row r="209" spans="1:8" ht="94.5" hidden="1" outlineLevel="3" x14ac:dyDescent="0.25">
      <c r="A209" s="4" t="s">
        <v>379</v>
      </c>
      <c r="B209" s="36" t="s">
        <v>378</v>
      </c>
      <c r="C209" s="35">
        <v>1897982693</v>
      </c>
      <c r="D209" s="53">
        <v>0</v>
      </c>
      <c r="E209" s="35">
        <v>1889647583</v>
      </c>
      <c r="F209" s="41">
        <v>1913035.844</v>
      </c>
      <c r="G209" s="66">
        <f t="shared" si="6"/>
        <v>-8335110</v>
      </c>
      <c r="H209" s="76"/>
    </row>
    <row r="210" spans="1:8" ht="78.75" hidden="1" outlineLevel="3" x14ac:dyDescent="0.25">
      <c r="A210" s="4" t="s">
        <v>381</v>
      </c>
      <c r="B210" s="36" t="s">
        <v>380</v>
      </c>
      <c r="C210" s="35">
        <v>12990000</v>
      </c>
      <c r="D210" s="53">
        <v>0</v>
      </c>
      <c r="E210" s="35">
        <v>4565675</v>
      </c>
      <c r="F210" s="41">
        <v>13065</v>
      </c>
      <c r="G210" s="66">
        <f t="shared" si="6"/>
        <v>-8424325</v>
      </c>
      <c r="H210" s="76"/>
    </row>
    <row r="211" spans="1:8" ht="47.25" hidden="1" outlineLevel="2" x14ac:dyDescent="0.25">
      <c r="A211" s="3" t="s">
        <v>383</v>
      </c>
      <c r="B211" s="61" t="s">
        <v>382</v>
      </c>
      <c r="C211" s="35">
        <v>108491528</v>
      </c>
      <c r="D211" s="53">
        <f>D213+D214+D215+D216+D217+D218+D219+D220+D221</f>
        <v>108.1</v>
      </c>
      <c r="E211" s="35">
        <v>114676928</v>
      </c>
      <c r="F211" s="41">
        <v>386959.27500000002</v>
      </c>
      <c r="G211" s="66">
        <f t="shared" si="6"/>
        <v>6185400</v>
      </c>
      <c r="H211" s="76"/>
    </row>
    <row r="212" spans="1:8" ht="63" hidden="1" outlineLevel="2" x14ac:dyDescent="0.25">
      <c r="A212" s="4" t="s">
        <v>1754</v>
      </c>
      <c r="B212" s="36" t="s">
        <v>1755</v>
      </c>
      <c r="C212" s="35"/>
      <c r="D212" s="53"/>
      <c r="E212" s="79">
        <v>189283</v>
      </c>
      <c r="F212" s="41"/>
      <c r="G212" s="66"/>
      <c r="H212" s="76"/>
    </row>
    <row r="213" spans="1:8" ht="47.25" hidden="1" outlineLevel="3" x14ac:dyDescent="0.25">
      <c r="A213" s="4" t="s">
        <v>385</v>
      </c>
      <c r="B213" s="36" t="s">
        <v>384</v>
      </c>
      <c r="C213" s="35">
        <v>35000</v>
      </c>
      <c r="D213" s="53">
        <v>22</v>
      </c>
      <c r="E213" s="35">
        <v>51500</v>
      </c>
      <c r="F213" s="41">
        <v>0</v>
      </c>
      <c r="G213" s="66">
        <f t="shared" si="6"/>
        <v>16500</v>
      </c>
      <c r="H213" s="76"/>
    </row>
    <row r="214" spans="1:8" ht="94.5" hidden="1" outlineLevel="3" x14ac:dyDescent="0.25">
      <c r="A214" s="4" t="s">
        <v>387</v>
      </c>
      <c r="B214" s="36" t="s">
        <v>386</v>
      </c>
      <c r="C214" s="35">
        <v>86100</v>
      </c>
      <c r="D214" s="53">
        <v>86.1</v>
      </c>
      <c r="E214" s="35">
        <v>86100</v>
      </c>
      <c r="F214" s="41">
        <v>65.900000000000006</v>
      </c>
      <c r="G214" s="66">
        <f t="shared" si="6"/>
        <v>0</v>
      </c>
      <c r="H214" s="76"/>
    </row>
    <row r="215" spans="1:8" ht="47.25" hidden="1" outlineLevel="3" x14ac:dyDescent="0.25">
      <c r="A215" s="4" t="s">
        <v>389</v>
      </c>
      <c r="B215" s="36" t="s">
        <v>388</v>
      </c>
      <c r="C215" s="35">
        <v>20000</v>
      </c>
      <c r="D215" s="53">
        <v>0</v>
      </c>
      <c r="E215" s="35">
        <v>4400</v>
      </c>
      <c r="F215" s="41">
        <v>20</v>
      </c>
      <c r="G215" s="66">
        <f t="shared" si="6"/>
        <v>-15600</v>
      </c>
      <c r="H215" s="76"/>
    </row>
    <row r="216" spans="1:8" ht="31.5" hidden="1" outlineLevel="3" x14ac:dyDescent="0.25">
      <c r="A216" s="4" t="s">
        <v>390</v>
      </c>
      <c r="B216" s="36" t="s">
        <v>376</v>
      </c>
      <c r="C216" s="35">
        <v>3804065</v>
      </c>
      <c r="D216" s="53">
        <v>0</v>
      </c>
      <c r="E216" s="35">
        <v>2504065</v>
      </c>
      <c r="F216" s="41">
        <v>3804.0650000000001</v>
      </c>
      <c r="G216" s="66">
        <f t="shared" si="6"/>
        <v>-1300000</v>
      </c>
      <c r="H216" s="76"/>
    </row>
    <row r="217" spans="1:8" ht="31.5" hidden="1" outlineLevel="3" x14ac:dyDescent="0.25">
      <c r="A217" s="4" t="s">
        <v>392</v>
      </c>
      <c r="B217" s="36" t="s">
        <v>391</v>
      </c>
      <c r="C217" s="35">
        <v>99146363</v>
      </c>
      <c r="D217" s="53">
        <v>0</v>
      </c>
      <c r="E217" s="35">
        <v>107841580</v>
      </c>
      <c r="F217" s="41">
        <v>110665.98299999999</v>
      </c>
      <c r="G217" s="66">
        <f t="shared" si="6"/>
        <v>8695217</v>
      </c>
      <c r="H217" s="76"/>
    </row>
    <row r="218" spans="1:8" ht="47.25" hidden="1" outlineLevel="3" x14ac:dyDescent="0.25">
      <c r="A218" s="4" t="s">
        <v>393</v>
      </c>
      <c r="B218" s="36" t="s">
        <v>350</v>
      </c>
      <c r="C218" s="35">
        <v>5100000</v>
      </c>
      <c r="D218" s="53">
        <v>0</v>
      </c>
      <c r="E218" s="35">
        <v>3900000</v>
      </c>
      <c r="F218" s="41">
        <v>5100</v>
      </c>
      <c r="G218" s="66">
        <f t="shared" si="6"/>
        <v>-1200000</v>
      </c>
      <c r="H218" s="76"/>
    </row>
    <row r="219" spans="1:8" s="49" customFormat="1" ht="78.75" hidden="1" outlineLevel="3" x14ac:dyDescent="0.25">
      <c r="A219" s="46" t="s">
        <v>1659</v>
      </c>
      <c r="B219" s="62" t="s">
        <v>1658</v>
      </c>
      <c r="C219" s="47">
        <v>0</v>
      </c>
      <c r="D219" s="53">
        <v>0</v>
      </c>
      <c r="E219" s="47">
        <v>0</v>
      </c>
      <c r="F219" s="48">
        <v>3945.8620000000001</v>
      </c>
      <c r="G219" s="67">
        <f t="shared" si="6"/>
        <v>0</v>
      </c>
      <c r="H219" s="77"/>
    </row>
    <row r="220" spans="1:8" ht="31.5" hidden="1" outlineLevel="3" x14ac:dyDescent="0.25">
      <c r="A220" s="4" t="s">
        <v>395</v>
      </c>
      <c r="B220" s="36" t="s">
        <v>394</v>
      </c>
      <c r="C220" s="35">
        <v>300000</v>
      </c>
      <c r="D220" s="53">
        <v>0</v>
      </c>
      <c r="E220" s="35">
        <v>100000</v>
      </c>
      <c r="F220" s="41">
        <v>300</v>
      </c>
      <c r="G220" s="66">
        <f t="shared" si="6"/>
        <v>-200000</v>
      </c>
      <c r="H220" s="76"/>
    </row>
    <row r="221" spans="1:8" ht="63" hidden="1" outlineLevel="3" x14ac:dyDescent="0.25">
      <c r="A221" s="5" t="s">
        <v>1661</v>
      </c>
      <c r="B221" s="36" t="s">
        <v>1660</v>
      </c>
      <c r="C221" s="35">
        <v>0</v>
      </c>
      <c r="D221" s="53">
        <v>0</v>
      </c>
      <c r="E221" s="35">
        <v>0</v>
      </c>
      <c r="F221" s="41">
        <v>263057.46500000003</v>
      </c>
      <c r="G221" s="66">
        <f t="shared" si="6"/>
        <v>0</v>
      </c>
      <c r="H221" s="76"/>
    </row>
    <row r="222" spans="1:8" ht="47.25" hidden="1" outlineLevel="2" x14ac:dyDescent="0.25">
      <c r="A222" s="3" t="s">
        <v>397</v>
      </c>
      <c r="B222" s="61" t="s">
        <v>396</v>
      </c>
      <c r="C222" s="35">
        <v>196000</v>
      </c>
      <c r="D222" s="53">
        <v>0</v>
      </c>
      <c r="E222" s="35">
        <v>171000</v>
      </c>
      <c r="F222" s="41">
        <v>196</v>
      </c>
      <c r="G222" s="66">
        <f t="shared" si="6"/>
        <v>-25000</v>
      </c>
      <c r="H222" s="76"/>
    </row>
    <row r="223" spans="1:8" ht="31.5" hidden="1" outlineLevel="3" x14ac:dyDescent="0.25">
      <c r="A223" s="4" t="s">
        <v>398</v>
      </c>
      <c r="B223" s="36" t="s">
        <v>376</v>
      </c>
      <c r="C223" s="35">
        <v>196000</v>
      </c>
      <c r="D223" s="53">
        <v>0</v>
      </c>
      <c r="E223" s="35">
        <v>171000</v>
      </c>
      <c r="F223" s="41">
        <v>196</v>
      </c>
      <c r="G223" s="66">
        <f t="shared" si="6"/>
        <v>-25000</v>
      </c>
      <c r="H223" s="76"/>
    </row>
    <row r="224" spans="1:8" ht="63" hidden="1" outlineLevel="2" x14ac:dyDescent="0.25">
      <c r="A224" s="3" t="s">
        <v>400</v>
      </c>
      <c r="B224" s="61" t="s">
        <v>399</v>
      </c>
      <c r="C224" s="35">
        <v>10619365</v>
      </c>
      <c r="D224" s="53">
        <v>0</v>
      </c>
      <c r="E224" s="35">
        <v>10404953</v>
      </c>
      <c r="F224" s="41">
        <v>6118</v>
      </c>
      <c r="G224" s="66">
        <f t="shared" si="6"/>
        <v>-214412</v>
      </c>
      <c r="H224" s="76"/>
    </row>
    <row r="225" spans="1:8" ht="31.5" hidden="1" outlineLevel="3" x14ac:dyDescent="0.25">
      <c r="A225" s="4" t="s">
        <v>401</v>
      </c>
      <c r="B225" s="36" t="s">
        <v>376</v>
      </c>
      <c r="C225" s="35">
        <v>10619365</v>
      </c>
      <c r="D225" s="53">
        <v>0</v>
      </c>
      <c r="E225" s="35">
        <v>10404953</v>
      </c>
      <c r="F225" s="41">
        <v>6118</v>
      </c>
      <c r="G225" s="66">
        <f t="shared" si="6"/>
        <v>-214412</v>
      </c>
      <c r="H225" s="76"/>
    </row>
    <row r="226" spans="1:8" ht="31.5" hidden="1" outlineLevel="1" x14ac:dyDescent="0.25">
      <c r="A226" s="3" t="s">
        <v>403</v>
      </c>
      <c r="B226" s="61" t="s">
        <v>402</v>
      </c>
      <c r="C226" s="38">
        <v>154363781</v>
      </c>
      <c r="D226" s="52">
        <v>0</v>
      </c>
      <c r="E226" s="38">
        <v>135441223</v>
      </c>
      <c r="F226" s="40">
        <v>181321.90299999999</v>
      </c>
      <c r="G226" s="66">
        <f t="shared" si="6"/>
        <v>-18922558</v>
      </c>
      <c r="H226" s="75"/>
    </row>
    <row r="227" spans="1:8" ht="31.5" hidden="1" outlineLevel="2" x14ac:dyDescent="0.25">
      <c r="A227" s="3" t="s">
        <v>405</v>
      </c>
      <c r="B227" s="61" t="s">
        <v>404</v>
      </c>
      <c r="C227" s="35">
        <v>35460651</v>
      </c>
      <c r="D227" s="53">
        <v>0</v>
      </c>
      <c r="E227" s="35">
        <v>34748181</v>
      </c>
      <c r="F227" s="41">
        <v>26450.06</v>
      </c>
      <c r="G227" s="66">
        <f t="shared" si="6"/>
        <v>-712470</v>
      </c>
      <c r="H227" s="76"/>
    </row>
    <row r="228" spans="1:8" ht="31.5" hidden="1" outlineLevel="3" x14ac:dyDescent="0.25">
      <c r="A228" s="4" t="s">
        <v>407</v>
      </c>
      <c r="B228" s="36" t="s">
        <v>406</v>
      </c>
      <c r="C228" s="35">
        <v>35460651</v>
      </c>
      <c r="D228" s="53">
        <v>0</v>
      </c>
      <c r="E228" s="35">
        <v>34748181</v>
      </c>
      <c r="F228" s="41">
        <v>26450.06</v>
      </c>
      <c r="G228" s="66">
        <f t="shared" ref="G228:G259" si="7">E228-C228</f>
        <v>-712470</v>
      </c>
      <c r="H228" s="76"/>
    </row>
    <row r="229" spans="1:8" ht="31.5" hidden="1" outlineLevel="2" x14ac:dyDescent="0.25">
      <c r="A229" s="3" t="s">
        <v>409</v>
      </c>
      <c r="B229" s="61" t="s">
        <v>408</v>
      </c>
      <c r="C229" s="35">
        <v>118695355</v>
      </c>
      <c r="D229" s="53">
        <v>0</v>
      </c>
      <c r="E229" s="35">
        <v>100485267</v>
      </c>
      <c r="F229" s="41">
        <v>154446.84299999999</v>
      </c>
      <c r="G229" s="66">
        <f t="shared" si="7"/>
        <v>-18210088</v>
      </c>
      <c r="H229" s="76"/>
    </row>
    <row r="230" spans="1:8" ht="31.5" hidden="1" outlineLevel="3" x14ac:dyDescent="0.25">
      <c r="A230" s="4" t="s">
        <v>411</v>
      </c>
      <c r="B230" s="36" t="s">
        <v>410</v>
      </c>
      <c r="C230" s="35">
        <v>21789180</v>
      </c>
      <c r="D230" s="53">
        <v>0</v>
      </c>
      <c r="E230" s="35">
        <v>18419620</v>
      </c>
      <c r="F230" s="41">
        <v>17810.8</v>
      </c>
      <c r="G230" s="66">
        <f t="shared" si="7"/>
        <v>-3369560</v>
      </c>
      <c r="H230" s="76"/>
    </row>
    <row r="231" spans="1:8" ht="63" hidden="1" outlineLevel="3" x14ac:dyDescent="0.25">
      <c r="A231" s="4" t="s">
        <v>413</v>
      </c>
      <c r="B231" s="36" t="s">
        <v>412</v>
      </c>
      <c r="C231" s="35">
        <v>11728768</v>
      </c>
      <c r="D231" s="53">
        <v>0</v>
      </c>
      <c r="E231" s="35">
        <v>7269718</v>
      </c>
      <c r="F231" s="41">
        <v>12752.195</v>
      </c>
      <c r="G231" s="66">
        <f t="shared" si="7"/>
        <v>-4459050</v>
      </c>
      <c r="H231" s="76"/>
    </row>
    <row r="232" spans="1:8" ht="63" hidden="1" outlineLevel="3" x14ac:dyDescent="0.25">
      <c r="A232" s="4" t="s">
        <v>415</v>
      </c>
      <c r="B232" s="36" t="s">
        <v>414</v>
      </c>
      <c r="C232" s="35">
        <v>15999553</v>
      </c>
      <c r="D232" s="53">
        <v>0</v>
      </c>
      <c r="E232" s="35">
        <v>15999553</v>
      </c>
      <c r="F232" s="41">
        <v>15999.554</v>
      </c>
      <c r="G232" s="66">
        <f t="shared" si="7"/>
        <v>0</v>
      </c>
      <c r="H232" s="76"/>
    </row>
    <row r="233" spans="1:8" ht="63" hidden="1" outlineLevel="3" x14ac:dyDescent="0.25">
      <c r="A233" s="4" t="s">
        <v>417</v>
      </c>
      <c r="B233" s="36" t="s">
        <v>416</v>
      </c>
      <c r="C233" s="35">
        <v>56899256</v>
      </c>
      <c r="D233" s="53">
        <v>0</v>
      </c>
      <c r="E233" s="35">
        <v>51163530</v>
      </c>
      <c r="F233" s="41">
        <v>78395.421000000002</v>
      </c>
      <c r="G233" s="66">
        <f t="shared" si="7"/>
        <v>-5735726</v>
      </c>
      <c r="H233" s="76"/>
    </row>
    <row r="234" spans="1:8" ht="47.25" hidden="1" outlineLevel="3" x14ac:dyDescent="0.25">
      <c r="A234" s="4" t="s">
        <v>419</v>
      </c>
      <c r="B234" s="36" t="s">
        <v>418</v>
      </c>
      <c r="C234" s="35">
        <v>11786178</v>
      </c>
      <c r="D234" s="53">
        <v>0</v>
      </c>
      <c r="E234" s="35">
        <v>7239336</v>
      </c>
      <c r="F234" s="41">
        <v>27250.802</v>
      </c>
      <c r="G234" s="66">
        <f t="shared" si="7"/>
        <v>-4546842</v>
      </c>
      <c r="H234" s="76"/>
    </row>
    <row r="235" spans="1:8" ht="31.5" hidden="1" outlineLevel="3" x14ac:dyDescent="0.25">
      <c r="A235" s="4" t="s">
        <v>421</v>
      </c>
      <c r="B235" s="36" t="s">
        <v>420</v>
      </c>
      <c r="C235" s="35">
        <v>492420</v>
      </c>
      <c r="D235" s="53">
        <v>0</v>
      </c>
      <c r="E235" s="35">
        <v>393510</v>
      </c>
      <c r="F235" s="41">
        <v>2238.0709999999999</v>
      </c>
      <c r="G235" s="66">
        <f t="shared" si="7"/>
        <v>-98910</v>
      </c>
      <c r="H235" s="76"/>
    </row>
    <row r="236" spans="1:8" ht="47.25" hidden="1" outlineLevel="2" x14ac:dyDescent="0.25">
      <c r="A236" s="3" t="s">
        <v>423</v>
      </c>
      <c r="B236" s="61" t="s">
        <v>422</v>
      </c>
      <c r="C236" s="35">
        <v>207775</v>
      </c>
      <c r="D236" s="53">
        <v>0</v>
      </c>
      <c r="E236" s="35">
        <v>207775</v>
      </c>
      <c r="F236" s="41">
        <v>425</v>
      </c>
      <c r="G236" s="66">
        <f t="shared" si="7"/>
        <v>0</v>
      </c>
      <c r="H236" s="76"/>
    </row>
    <row r="237" spans="1:8" ht="47.25" hidden="1" outlineLevel="3" x14ac:dyDescent="0.25">
      <c r="A237" s="4" t="s">
        <v>425</v>
      </c>
      <c r="B237" s="36" t="s">
        <v>424</v>
      </c>
      <c r="C237" s="35">
        <v>207775</v>
      </c>
      <c r="D237" s="53">
        <v>0</v>
      </c>
      <c r="E237" s="35">
        <v>207775</v>
      </c>
      <c r="F237" s="41">
        <v>425</v>
      </c>
      <c r="G237" s="66">
        <f t="shared" si="7"/>
        <v>0</v>
      </c>
      <c r="H237" s="76"/>
    </row>
    <row r="238" spans="1:8" ht="63" hidden="1" outlineLevel="1" x14ac:dyDescent="0.25">
      <c r="A238" s="3" t="s">
        <v>427</v>
      </c>
      <c r="B238" s="61" t="s">
        <v>426</v>
      </c>
      <c r="C238" s="38">
        <v>2062446667</v>
      </c>
      <c r="D238" s="52">
        <f>D239+D243</f>
        <v>1779501.6</v>
      </c>
      <c r="E238" s="38">
        <v>1911148225</v>
      </c>
      <c r="F238" s="40">
        <v>2149234.4210000001</v>
      </c>
      <c r="G238" s="66">
        <f t="shared" si="7"/>
        <v>-151298442</v>
      </c>
      <c r="H238" s="75"/>
    </row>
    <row r="239" spans="1:8" ht="31.5" hidden="1" outlineLevel="2" x14ac:dyDescent="0.25">
      <c r="A239" s="3" t="s">
        <v>429</v>
      </c>
      <c r="B239" s="61" t="s">
        <v>428</v>
      </c>
      <c r="C239" s="35">
        <v>1969406247</v>
      </c>
      <c r="D239" s="53">
        <f>D240+D241+D242</f>
        <v>1697489.3</v>
      </c>
      <c r="E239" s="35">
        <v>1818107805</v>
      </c>
      <c r="F239" s="41">
        <v>1904946.1</v>
      </c>
      <c r="G239" s="66">
        <f t="shared" si="7"/>
        <v>-151298442</v>
      </c>
      <c r="H239" s="76"/>
    </row>
    <row r="240" spans="1:8" ht="63" hidden="1" outlineLevel="3" x14ac:dyDescent="0.25">
      <c r="A240" s="4" t="s">
        <v>431</v>
      </c>
      <c r="B240" s="36" t="s">
        <v>430</v>
      </c>
      <c r="C240" s="35">
        <v>872370147</v>
      </c>
      <c r="D240" s="53">
        <v>611636.19999999995</v>
      </c>
      <c r="E240" s="35">
        <v>846270705</v>
      </c>
      <c r="F240" s="41">
        <v>807910</v>
      </c>
      <c r="G240" s="66">
        <f t="shared" si="7"/>
        <v>-26099442</v>
      </c>
      <c r="H240" s="76"/>
    </row>
    <row r="241" spans="1:8" ht="63" hidden="1" outlineLevel="3" x14ac:dyDescent="0.25">
      <c r="A241" s="4" t="s">
        <v>433</v>
      </c>
      <c r="B241" s="36" t="s">
        <v>432</v>
      </c>
      <c r="C241" s="35">
        <v>1085853100</v>
      </c>
      <c r="D241" s="53">
        <v>1085853.1000000001</v>
      </c>
      <c r="E241" s="35">
        <v>961079100</v>
      </c>
      <c r="F241" s="41">
        <v>1085853.1000000001</v>
      </c>
      <c r="G241" s="66">
        <f t="shared" si="7"/>
        <v>-124774000</v>
      </c>
      <c r="H241" s="76"/>
    </row>
    <row r="242" spans="1:8" ht="78.75" hidden="1" outlineLevel="3" x14ac:dyDescent="0.25">
      <c r="A242" s="4" t="s">
        <v>435</v>
      </c>
      <c r="B242" s="36" t="s">
        <v>434</v>
      </c>
      <c r="C242" s="35">
        <v>11183000</v>
      </c>
      <c r="D242" s="53">
        <v>0</v>
      </c>
      <c r="E242" s="35">
        <v>10758000</v>
      </c>
      <c r="F242" s="41">
        <v>11183</v>
      </c>
      <c r="G242" s="66">
        <f t="shared" si="7"/>
        <v>-425000</v>
      </c>
      <c r="H242" s="76"/>
    </row>
    <row r="243" spans="1:8" ht="15.75" hidden="1" outlineLevel="2" x14ac:dyDescent="0.25">
      <c r="A243" s="3" t="s">
        <v>437</v>
      </c>
      <c r="B243" s="61" t="s">
        <v>436</v>
      </c>
      <c r="C243" s="35">
        <v>93040420</v>
      </c>
      <c r="D243" s="53">
        <f>D244+D245+D246+D247+D248</f>
        <v>82012.3</v>
      </c>
      <c r="E243" s="35">
        <v>93040420</v>
      </c>
      <c r="F243" s="41">
        <v>244288.321</v>
      </c>
      <c r="G243" s="66">
        <f t="shared" si="7"/>
        <v>0</v>
      </c>
      <c r="H243" s="76"/>
    </row>
    <row r="244" spans="1:8" ht="63" hidden="1" outlineLevel="3" x14ac:dyDescent="0.25">
      <c r="A244" s="4" t="s">
        <v>439</v>
      </c>
      <c r="B244" s="36" t="s">
        <v>438</v>
      </c>
      <c r="C244" s="35">
        <v>75833350</v>
      </c>
      <c r="D244" s="53">
        <v>72800</v>
      </c>
      <c r="E244" s="35">
        <v>80833350</v>
      </c>
      <c r="F244" s="41">
        <v>208333.35</v>
      </c>
      <c r="G244" s="66">
        <f t="shared" si="7"/>
        <v>5000000</v>
      </c>
      <c r="H244" s="76"/>
    </row>
    <row r="245" spans="1:8" ht="63" hidden="1" outlineLevel="3" x14ac:dyDescent="0.25">
      <c r="A245" s="4" t="s">
        <v>441</v>
      </c>
      <c r="B245" s="36" t="s">
        <v>440</v>
      </c>
      <c r="C245" s="35">
        <v>9152396</v>
      </c>
      <c r="D245" s="53">
        <v>8786.2999999999993</v>
      </c>
      <c r="E245" s="35">
        <v>9152396</v>
      </c>
      <c r="F245" s="41">
        <v>35529.271000000001</v>
      </c>
      <c r="G245" s="66">
        <f t="shared" si="7"/>
        <v>0</v>
      </c>
      <c r="H245" s="76"/>
    </row>
    <row r="246" spans="1:8" ht="63" hidden="1" outlineLevel="3" x14ac:dyDescent="0.25">
      <c r="A246" s="4" t="s">
        <v>443</v>
      </c>
      <c r="B246" s="36" t="s">
        <v>442</v>
      </c>
      <c r="C246" s="35">
        <v>426000</v>
      </c>
      <c r="D246" s="53">
        <v>426</v>
      </c>
      <c r="E246" s="35">
        <v>426000</v>
      </c>
      <c r="F246" s="41">
        <v>425.7</v>
      </c>
      <c r="G246" s="66">
        <f t="shared" si="7"/>
        <v>0</v>
      </c>
      <c r="H246" s="76"/>
    </row>
    <row r="247" spans="1:8" ht="31.5" hidden="1" outlineLevel="3" x14ac:dyDescent="0.25">
      <c r="A247" s="4" t="s">
        <v>445</v>
      </c>
      <c r="B247" s="36" t="s">
        <v>444</v>
      </c>
      <c r="C247" s="35">
        <v>5000000</v>
      </c>
      <c r="D247" s="53">
        <v>0</v>
      </c>
      <c r="E247" s="35"/>
      <c r="F247" s="41">
        <v>0</v>
      </c>
      <c r="G247" s="66">
        <f t="shared" si="7"/>
        <v>-5000000</v>
      </c>
      <c r="H247" s="76"/>
    </row>
    <row r="248" spans="1:8" ht="78.75" hidden="1" outlineLevel="3" x14ac:dyDescent="0.25">
      <c r="A248" s="4" t="s">
        <v>447</v>
      </c>
      <c r="B248" s="36" t="s">
        <v>446</v>
      </c>
      <c r="C248" s="35">
        <v>2628674</v>
      </c>
      <c r="D248" s="53">
        <v>0</v>
      </c>
      <c r="E248" s="35">
        <v>2628674</v>
      </c>
      <c r="F248" s="41">
        <v>0</v>
      </c>
      <c r="G248" s="66">
        <f t="shared" si="7"/>
        <v>0</v>
      </c>
      <c r="H248" s="76"/>
    </row>
    <row r="249" spans="1:8" ht="31.5" collapsed="1" x14ac:dyDescent="0.25">
      <c r="A249" s="1" t="s">
        <v>449</v>
      </c>
      <c r="B249" s="60" t="s">
        <v>448</v>
      </c>
      <c r="C249" s="11">
        <v>35694650</v>
      </c>
      <c r="D249" s="51">
        <f>D250</f>
        <v>19352.300000000003</v>
      </c>
      <c r="E249" s="11">
        <v>35345442</v>
      </c>
      <c r="F249" s="39">
        <v>23632.6</v>
      </c>
      <c r="G249" s="70">
        <f t="shared" si="7"/>
        <v>-349208</v>
      </c>
      <c r="H249" s="74"/>
    </row>
    <row r="250" spans="1:8" ht="63" hidden="1" outlineLevel="1" x14ac:dyDescent="0.25">
      <c r="A250" s="3" t="s">
        <v>451</v>
      </c>
      <c r="B250" s="61" t="s">
        <v>450</v>
      </c>
      <c r="C250" s="38">
        <v>35694650</v>
      </c>
      <c r="D250" s="52">
        <f>D251+D253+D255+D258</f>
        <v>19352.300000000003</v>
      </c>
      <c r="E250" s="38">
        <v>35345442</v>
      </c>
      <c r="F250" s="40">
        <v>23632.6</v>
      </c>
      <c r="G250" s="66">
        <f t="shared" si="7"/>
        <v>-349208</v>
      </c>
      <c r="H250" s="75"/>
    </row>
    <row r="251" spans="1:8" ht="63" hidden="1" outlineLevel="2" x14ac:dyDescent="0.25">
      <c r="A251" s="3" t="s">
        <v>453</v>
      </c>
      <c r="B251" s="61" t="s">
        <v>452</v>
      </c>
      <c r="C251" s="35">
        <v>13138200</v>
      </c>
      <c r="D251" s="53">
        <f>D252</f>
        <v>11555.602000000001</v>
      </c>
      <c r="E251" s="35">
        <v>12838592</v>
      </c>
      <c r="F251" s="41">
        <v>13754.2</v>
      </c>
      <c r="G251" s="66">
        <f t="shared" si="7"/>
        <v>-299608</v>
      </c>
      <c r="H251" s="76"/>
    </row>
    <row r="252" spans="1:8" ht="63" hidden="1" outlineLevel="3" x14ac:dyDescent="0.25">
      <c r="A252" s="4" t="s">
        <v>455</v>
      </c>
      <c r="B252" s="36" t="s">
        <v>454</v>
      </c>
      <c r="C252" s="35">
        <v>13138200</v>
      </c>
      <c r="D252" s="53">
        <v>11555.602000000001</v>
      </c>
      <c r="E252" s="35">
        <v>12838592</v>
      </c>
      <c r="F252" s="41">
        <v>13754.2</v>
      </c>
      <c r="G252" s="66">
        <f t="shared" si="7"/>
        <v>-299608</v>
      </c>
      <c r="H252" s="76"/>
    </row>
    <row r="253" spans="1:8" ht="78.75" hidden="1" outlineLevel="2" x14ac:dyDescent="0.25">
      <c r="A253" s="3" t="s">
        <v>457</v>
      </c>
      <c r="B253" s="61" t="s">
        <v>456</v>
      </c>
      <c r="C253" s="35">
        <v>4868400</v>
      </c>
      <c r="D253" s="53">
        <f>D254</f>
        <v>2620</v>
      </c>
      <c r="E253" s="35">
        <v>4818800</v>
      </c>
      <c r="F253" s="41">
        <v>1158.8</v>
      </c>
      <c r="G253" s="66">
        <f t="shared" si="7"/>
        <v>-49600</v>
      </c>
      <c r="H253" s="76"/>
    </row>
    <row r="254" spans="1:8" ht="78.75" hidden="1" outlineLevel="3" x14ac:dyDescent="0.25">
      <c r="A254" s="4" t="s">
        <v>459</v>
      </c>
      <c r="B254" s="36" t="s">
        <v>458</v>
      </c>
      <c r="C254" s="35">
        <v>4868400</v>
      </c>
      <c r="D254" s="53">
        <v>2620</v>
      </c>
      <c r="E254" s="35">
        <v>4818800</v>
      </c>
      <c r="F254" s="41">
        <v>1158.8</v>
      </c>
      <c r="G254" s="66">
        <f t="shared" si="7"/>
        <v>-49600</v>
      </c>
      <c r="H254" s="76"/>
    </row>
    <row r="255" spans="1:8" ht="15.75" hidden="1" outlineLevel="2" x14ac:dyDescent="0.25">
      <c r="A255" s="3" t="s">
        <v>461</v>
      </c>
      <c r="B255" s="61" t="s">
        <v>460</v>
      </c>
      <c r="C255" s="35">
        <v>8719600</v>
      </c>
      <c r="D255" s="53">
        <f>D256+D257</f>
        <v>319.60000000000002</v>
      </c>
      <c r="E255" s="35">
        <v>8719600</v>
      </c>
      <c r="F255" s="41">
        <v>8719.6</v>
      </c>
      <c r="G255" s="66">
        <f t="shared" si="7"/>
        <v>0</v>
      </c>
      <c r="H255" s="76"/>
    </row>
    <row r="256" spans="1:8" ht="78.75" hidden="1" outlineLevel="3" x14ac:dyDescent="0.25">
      <c r="A256" s="4" t="s">
        <v>463</v>
      </c>
      <c r="B256" s="36" t="s">
        <v>462</v>
      </c>
      <c r="C256" s="35">
        <v>319600</v>
      </c>
      <c r="D256" s="53">
        <v>319.60000000000002</v>
      </c>
      <c r="E256" s="35">
        <v>319600</v>
      </c>
      <c r="F256" s="41">
        <v>319.60000000000002</v>
      </c>
      <c r="G256" s="66">
        <f t="shared" si="7"/>
        <v>0</v>
      </c>
      <c r="H256" s="76"/>
    </row>
    <row r="257" spans="1:8" ht="63" hidden="1" outlineLevel="3" x14ac:dyDescent="0.25">
      <c r="A257" s="4" t="s">
        <v>465</v>
      </c>
      <c r="B257" s="36" t="s">
        <v>464</v>
      </c>
      <c r="C257" s="35">
        <v>8400000</v>
      </c>
      <c r="D257" s="53">
        <v>0</v>
      </c>
      <c r="E257" s="35">
        <v>8400000</v>
      </c>
      <c r="F257" s="41">
        <v>8400</v>
      </c>
      <c r="G257" s="66">
        <f t="shared" si="7"/>
        <v>0</v>
      </c>
      <c r="H257" s="76"/>
    </row>
    <row r="258" spans="1:8" ht="63" hidden="1" outlineLevel="2" x14ac:dyDescent="0.25">
      <c r="A258" s="3" t="s">
        <v>467</v>
      </c>
      <c r="B258" s="61" t="s">
        <v>466</v>
      </c>
      <c r="C258" s="35">
        <v>8968450</v>
      </c>
      <c r="D258" s="53">
        <f>D259</f>
        <v>4857.098</v>
      </c>
      <c r="E258" s="35">
        <v>8968450</v>
      </c>
      <c r="F258" s="41">
        <v>0</v>
      </c>
      <c r="G258" s="66">
        <f t="shared" si="7"/>
        <v>0</v>
      </c>
      <c r="H258" s="76"/>
    </row>
    <row r="259" spans="1:8" ht="78.75" hidden="1" outlineLevel="3" x14ac:dyDescent="0.25">
      <c r="A259" s="4" t="s">
        <v>469</v>
      </c>
      <c r="B259" s="36" t="s">
        <v>468</v>
      </c>
      <c r="C259" s="35">
        <v>8968450</v>
      </c>
      <c r="D259" s="53">
        <v>4857.098</v>
      </c>
      <c r="E259" s="35">
        <v>8968450</v>
      </c>
      <c r="F259" s="41">
        <v>135900</v>
      </c>
      <c r="G259" s="66">
        <f t="shared" si="7"/>
        <v>0</v>
      </c>
      <c r="H259" s="76"/>
    </row>
    <row r="260" spans="1:8" ht="47.25" collapsed="1" x14ac:dyDescent="0.25">
      <c r="A260" s="1" t="s">
        <v>471</v>
      </c>
      <c r="B260" s="60" t="s">
        <v>470</v>
      </c>
      <c r="C260" s="11">
        <v>2010310919</v>
      </c>
      <c r="D260" s="51">
        <f>D261+D286+D290+D297+D300</f>
        <v>1135995.2149999999</v>
      </c>
      <c r="E260" s="11">
        <v>2025355594</v>
      </c>
      <c r="F260" s="39">
        <v>661521.31900000002</v>
      </c>
      <c r="G260" s="70">
        <f t="shared" ref="G260:G302" si="8">E260-C260</f>
        <v>15044675</v>
      </c>
      <c r="H260" s="74"/>
    </row>
    <row r="261" spans="1:8" ht="47.25" hidden="1" outlineLevel="1" x14ac:dyDescent="0.25">
      <c r="A261" s="3" t="s">
        <v>473</v>
      </c>
      <c r="B261" s="61" t="s">
        <v>472</v>
      </c>
      <c r="C261" s="38">
        <v>708234558</v>
      </c>
      <c r="D261" s="52">
        <f>D262+D264+D267+D269+D272+D275+D279+D282+D284</f>
        <v>174690.5</v>
      </c>
      <c r="E261" s="38">
        <v>720711360</v>
      </c>
      <c r="F261" s="40">
        <v>578348.77300000004</v>
      </c>
      <c r="G261" s="66">
        <f t="shared" si="8"/>
        <v>12476802</v>
      </c>
      <c r="H261" s="75"/>
    </row>
    <row r="262" spans="1:8" ht="47.25" hidden="1" outlineLevel="2" x14ac:dyDescent="0.25">
      <c r="A262" s="3" t="s">
        <v>475</v>
      </c>
      <c r="B262" s="61" t="s">
        <v>474</v>
      </c>
      <c r="C262" s="35">
        <v>65351983</v>
      </c>
      <c r="D262" s="53">
        <v>0</v>
      </c>
      <c r="E262" s="35">
        <v>65351983</v>
      </c>
      <c r="F262" s="41">
        <v>0</v>
      </c>
      <c r="G262" s="66">
        <f t="shared" si="8"/>
        <v>0</v>
      </c>
      <c r="H262" s="76"/>
    </row>
    <row r="263" spans="1:8" ht="47.25" hidden="1" outlineLevel="3" x14ac:dyDescent="0.25">
      <c r="A263" s="4" t="s">
        <v>477</v>
      </c>
      <c r="B263" s="36" t="s">
        <v>476</v>
      </c>
      <c r="C263" s="35">
        <v>65351983</v>
      </c>
      <c r="D263" s="53">
        <v>0</v>
      </c>
      <c r="E263" s="35">
        <v>65351983</v>
      </c>
      <c r="F263" s="41">
        <v>0</v>
      </c>
      <c r="G263" s="66">
        <f t="shared" si="8"/>
        <v>0</v>
      </c>
      <c r="H263" s="76"/>
    </row>
    <row r="264" spans="1:8" ht="47.25" hidden="1" outlineLevel="2" x14ac:dyDescent="0.25">
      <c r="A264" s="3" t="s">
        <v>479</v>
      </c>
      <c r="B264" s="61" t="s">
        <v>478</v>
      </c>
      <c r="C264" s="35">
        <v>132181600</v>
      </c>
      <c r="D264" s="53">
        <f>D265+D266</f>
        <v>100621.6</v>
      </c>
      <c r="E264" s="35">
        <v>132181600</v>
      </c>
      <c r="F264" s="41">
        <v>135900</v>
      </c>
      <c r="G264" s="66">
        <f t="shared" si="8"/>
        <v>0</v>
      </c>
      <c r="H264" s="76"/>
    </row>
    <row r="265" spans="1:8" ht="78.75" hidden="1" outlineLevel="3" x14ac:dyDescent="0.25">
      <c r="A265" s="4" t="s">
        <v>481</v>
      </c>
      <c r="B265" s="36" t="s">
        <v>480</v>
      </c>
      <c r="C265" s="35">
        <v>60000</v>
      </c>
      <c r="D265" s="53">
        <v>0</v>
      </c>
      <c r="E265" s="35">
        <v>60000</v>
      </c>
      <c r="F265" s="41">
        <v>0</v>
      </c>
      <c r="G265" s="66">
        <f t="shared" si="8"/>
        <v>0</v>
      </c>
      <c r="H265" s="76"/>
    </row>
    <row r="266" spans="1:8" ht="47.25" hidden="1" outlineLevel="3" x14ac:dyDescent="0.25">
      <c r="A266" s="4" t="s">
        <v>483</v>
      </c>
      <c r="B266" s="36" t="s">
        <v>482</v>
      </c>
      <c r="C266" s="35">
        <v>132121600</v>
      </c>
      <c r="D266" s="53">
        <v>100621.6</v>
      </c>
      <c r="E266" s="35">
        <v>132121600</v>
      </c>
      <c r="F266" s="41">
        <v>135900</v>
      </c>
      <c r="G266" s="66">
        <f t="shared" si="8"/>
        <v>0</v>
      </c>
      <c r="H266" s="76"/>
    </row>
    <row r="267" spans="1:8" ht="15.75" hidden="1" outlineLevel="2" x14ac:dyDescent="0.25">
      <c r="A267" s="3" t="s">
        <v>485</v>
      </c>
      <c r="B267" s="61" t="s">
        <v>484</v>
      </c>
      <c r="C267" s="35">
        <v>21600000</v>
      </c>
      <c r="D267" s="53">
        <v>0</v>
      </c>
      <c r="E267" s="9">
        <v>21730000</v>
      </c>
      <c r="F267" s="41">
        <v>0</v>
      </c>
      <c r="G267" s="66">
        <f t="shared" si="8"/>
        <v>130000</v>
      </c>
      <c r="H267" s="76"/>
    </row>
    <row r="268" spans="1:8" ht="31.5" hidden="1" outlineLevel="3" x14ac:dyDescent="0.25">
      <c r="A268" s="4" t="s">
        <v>487</v>
      </c>
      <c r="B268" s="36" t="s">
        <v>486</v>
      </c>
      <c r="C268" s="35">
        <v>21600000</v>
      </c>
      <c r="D268" s="53">
        <v>0</v>
      </c>
      <c r="E268" s="10">
        <v>21730000</v>
      </c>
      <c r="F268" s="41">
        <v>0</v>
      </c>
      <c r="G268" s="66">
        <f t="shared" si="8"/>
        <v>130000</v>
      </c>
      <c r="H268" s="76"/>
    </row>
    <row r="269" spans="1:8" ht="63" hidden="1" outlineLevel="2" x14ac:dyDescent="0.25">
      <c r="A269" s="3" t="s">
        <v>489</v>
      </c>
      <c r="B269" s="61" t="s">
        <v>488</v>
      </c>
      <c r="C269" s="35">
        <v>434073719</v>
      </c>
      <c r="D269" s="53">
        <f>D270+D271</f>
        <v>46814.6</v>
      </c>
      <c r="E269" s="35">
        <v>434073719</v>
      </c>
      <c r="F269" s="41">
        <v>415203.67300000001</v>
      </c>
      <c r="G269" s="66">
        <f t="shared" si="8"/>
        <v>0</v>
      </c>
      <c r="H269" s="76"/>
    </row>
    <row r="270" spans="1:8" ht="78.75" hidden="1" outlineLevel="3" x14ac:dyDescent="0.25">
      <c r="A270" s="4" t="s">
        <v>491</v>
      </c>
      <c r="B270" s="36" t="s">
        <v>490</v>
      </c>
      <c r="C270" s="35">
        <v>355059199</v>
      </c>
      <c r="D270" s="53">
        <v>0</v>
      </c>
      <c r="E270" s="35">
        <v>355059199</v>
      </c>
      <c r="F270" s="41">
        <v>326102.19300000003</v>
      </c>
      <c r="G270" s="66">
        <f t="shared" si="8"/>
        <v>0</v>
      </c>
      <c r="H270" s="76"/>
    </row>
    <row r="271" spans="1:8" ht="63" hidden="1" outlineLevel="3" x14ac:dyDescent="0.25">
      <c r="A271" s="4" t="s">
        <v>493</v>
      </c>
      <c r="B271" s="36" t="s">
        <v>492</v>
      </c>
      <c r="C271" s="35">
        <v>79014520</v>
      </c>
      <c r="D271" s="53">
        <v>46814.6</v>
      </c>
      <c r="E271" s="35">
        <v>79014520</v>
      </c>
      <c r="F271" s="41">
        <v>89101.48</v>
      </c>
      <c r="G271" s="66">
        <f t="shared" si="8"/>
        <v>0</v>
      </c>
      <c r="H271" s="76"/>
    </row>
    <row r="272" spans="1:8" ht="31.5" hidden="1" outlineLevel="2" x14ac:dyDescent="0.25">
      <c r="A272" s="3" t="s">
        <v>495</v>
      </c>
      <c r="B272" s="61" t="s">
        <v>494</v>
      </c>
      <c r="C272" s="35">
        <v>11049312</v>
      </c>
      <c r="D272" s="53">
        <v>0</v>
      </c>
      <c r="E272" s="35">
        <v>11049312</v>
      </c>
      <c r="F272" s="41">
        <v>0</v>
      </c>
      <c r="G272" s="66">
        <f t="shared" si="8"/>
        <v>0</v>
      </c>
      <c r="H272" s="76"/>
    </row>
    <row r="273" spans="1:8" ht="63" hidden="1" outlineLevel="3" x14ac:dyDescent="0.25">
      <c r="A273" s="4" t="s">
        <v>497</v>
      </c>
      <c r="B273" s="36" t="s">
        <v>496</v>
      </c>
      <c r="C273" s="35">
        <v>8002312</v>
      </c>
      <c r="D273" s="53">
        <v>0</v>
      </c>
      <c r="E273" s="35">
        <v>8002312</v>
      </c>
      <c r="F273" s="41">
        <v>0</v>
      </c>
      <c r="G273" s="66">
        <f t="shared" si="8"/>
        <v>0</v>
      </c>
      <c r="H273" s="76"/>
    </row>
    <row r="274" spans="1:8" ht="47.25" hidden="1" outlineLevel="3" x14ac:dyDescent="0.25">
      <c r="A274" s="4" t="s">
        <v>499</v>
      </c>
      <c r="B274" s="36" t="s">
        <v>498</v>
      </c>
      <c r="C274" s="35">
        <v>3047000</v>
      </c>
      <c r="D274" s="53">
        <v>0</v>
      </c>
      <c r="E274" s="35">
        <v>3047000</v>
      </c>
      <c r="F274" s="41">
        <v>0</v>
      </c>
      <c r="G274" s="66">
        <f t="shared" si="8"/>
        <v>0</v>
      </c>
      <c r="H274" s="76"/>
    </row>
    <row r="275" spans="1:8" ht="47.25" hidden="1" outlineLevel="2" x14ac:dyDescent="0.25">
      <c r="A275" s="3" t="s">
        <v>501</v>
      </c>
      <c r="B275" s="61" t="s">
        <v>500</v>
      </c>
      <c r="C275" s="35">
        <v>27254300</v>
      </c>
      <c r="D275" s="53">
        <f>D277+D278</f>
        <v>27254.300000000003</v>
      </c>
      <c r="E275" s="35">
        <v>41765800</v>
      </c>
      <c r="F275" s="41">
        <v>27245.1</v>
      </c>
      <c r="G275" s="66">
        <f t="shared" si="8"/>
        <v>14511500</v>
      </c>
      <c r="H275" s="76"/>
    </row>
    <row r="276" spans="1:8" ht="78.75" hidden="1" outlineLevel="2" x14ac:dyDescent="0.25">
      <c r="A276" s="4" t="s">
        <v>1756</v>
      </c>
      <c r="B276" s="36" t="s">
        <v>1757</v>
      </c>
      <c r="C276" s="35"/>
      <c r="D276" s="53"/>
      <c r="E276" s="35">
        <v>14511500</v>
      </c>
      <c r="F276" s="41"/>
      <c r="G276" s="66"/>
      <c r="H276" s="76"/>
    </row>
    <row r="277" spans="1:8" ht="63" hidden="1" outlineLevel="3" x14ac:dyDescent="0.25">
      <c r="A277" s="4" t="s">
        <v>502</v>
      </c>
      <c r="B277" s="36" t="s">
        <v>1758</v>
      </c>
      <c r="C277" s="35">
        <v>14828600</v>
      </c>
      <c r="D277" s="53">
        <v>14828.6</v>
      </c>
      <c r="E277" s="35">
        <v>14828600</v>
      </c>
      <c r="F277" s="41">
        <v>14804.9</v>
      </c>
      <c r="G277" s="66">
        <f t="shared" si="8"/>
        <v>0</v>
      </c>
      <c r="H277" s="76"/>
    </row>
    <row r="278" spans="1:8" ht="63" hidden="1" outlineLevel="3" x14ac:dyDescent="0.25">
      <c r="A278" s="4" t="s">
        <v>504</v>
      </c>
      <c r="B278" s="36" t="s">
        <v>503</v>
      </c>
      <c r="C278" s="35">
        <v>12425700</v>
      </c>
      <c r="D278" s="53">
        <v>12425.7</v>
      </c>
      <c r="E278" s="35">
        <v>12425700</v>
      </c>
      <c r="F278" s="41">
        <v>12440.2</v>
      </c>
      <c r="G278" s="66">
        <f t="shared" si="8"/>
        <v>0</v>
      </c>
      <c r="H278" s="76"/>
    </row>
    <row r="279" spans="1:8" ht="63" hidden="1" outlineLevel="2" x14ac:dyDescent="0.25">
      <c r="A279" s="3" t="s">
        <v>506</v>
      </c>
      <c r="B279" s="61" t="s">
        <v>505</v>
      </c>
      <c r="C279" s="35">
        <v>6442646</v>
      </c>
      <c r="D279" s="53">
        <v>0</v>
      </c>
      <c r="E279" s="35">
        <v>4277948</v>
      </c>
      <c r="F279" s="41">
        <v>0</v>
      </c>
      <c r="G279" s="66">
        <f t="shared" si="8"/>
        <v>-2164698</v>
      </c>
      <c r="H279" s="76"/>
    </row>
    <row r="280" spans="1:8" ht="63" hidden="1" outlineLevel="3" x14ac:dyDescent="0.25">
      <c r="A280" s="4" t="s">
        <v>508</v>
      </c>
      <c r="B280" s="36" t="s">
        <v>507</v>
      </c>
      <c r="C280" s="35">
        <v>4700000</v>
      </c>
      <c r="D280" s="53">
        <v>0</v>
      </c>
      <c r="E280" s="35">
        <v>4035302</v>
      </c>
      <c r="F280" s="41">
        <v>0</v>
      </c>
      <c r="G280" s="66">
        <f t="shared" si="8"/>
        <v>-664698</v>
      </c>
      <c r="H280" s="76"/>
    </row>
    <row r="281" spans="1:8" ht="126" hidden="1" outlineLevel="3" x14ac:dyDescent="0.25">
      <c r="A281" s="4" t="s">
        <v>510</v>
      </c>
      <c r="B281" s="36" t="s">
        <v>509</v>
      </c>
      <c r="C281" s="35">
        <v>1742646</v>
      </c>
      <c r="D281" s="53">
        <v>0</v>
      </c>
      <c r="E281" s="35">
        <v>242646</v>
      </c>
      <c r="F281" s="41">
        <v>0</v>
      </c>
      <c r="G281" s="66">
        <f t="shared" si="8"/>
        <v>-1500000</v>
      </c>
      <c r="H281" s="76"/>
    </row>
    <row r="282" spans="1:8" ht="31.5" hidden="1" outlineLevel="2" x14ac:dyDescent="0.25">
      <c r="A282" s="3" t="s">
        <v>512</v>
      </c>
      <c r="B282" s="61" t="s">
        <v>511</v>
      </c>
      <c r="C282" s="35">
        <v>7121352</v>
      </c>
      <c r="D282" s="53">
        <v>0</v>
      </c>
      <c r="E282" s="35">
        <v>7121352</v>
      </c>
      <c r="F282" s="41">
        <v>0</v>
      </c>
      <c r="G282" s="66">
        <f t="shared" si="8"/>
        <v>0</v>
      </c>
      <c r="H282" s="76"/>
    </row>
    <row r="283" spans="1:8" ht="31.5" hidden="1" outlineLevel="3" x14ac:dyDescent="0.25">
      <c r="A283" s="4" t="s">
        <v>514</v>
      </c>
      <c r="B283" s="36" t="s">
        <v>513</v>
      </c>
      <c r="C283" s="35">
        <v>7121352</v>
      </c>
      <c r="D283" s="53">
        <v>0</v>
      </c>
      <c r="E283" s="35">
        <v>7121352</v>
      </c>
      <c r="F283" s="41">
        <v>0</v>
      </c>
      <c r="G283" s="66">
        <f t="shared" si="8"/>
        <v>0</v>
      </c>
      <c r="H283" s="76"/>
    </row>
    <row r="284" spans="1:8" ht="47.25" hidden="1" outlineLevel="2" x14ac:dyDescent="0.25">
      <c r="A284" s="3" t="s">
        <v>516</v>
      </c>
      <c r="B284" s="61" t="s">
        <v>515</v>
      </c>
      <c r="C284" s="35">
        <v>3159646</v>
      </c>
      <c r="D284" s="53">
        <v>0</v>
      </c>
      <c r="E284" s="35">
        <v>3159646</v>
      </c>
      <c r="F284" s="41">
        <v>0</v>
      </c>
      <c r="G284" s="66">
        <f t="shared" si="8"/>
        <v>0</v>
      </c>
      <c r="H284" s="76"/>
    </row>
    <row r="285" spans="1:8" ht="47.25" hidden="1" outlineLevel="3" x14ac:dyDescent="0.25">
      <c r="A285" s="4" t="s">
        <v>518</v>
      </c>
      <c r="B285" s="36" t="s">
        <v>517</v>
      </c>
      <c r="C285" s="35">
        <v>3159646</v>
      </c>
      <c r="D285" s="53">
        <v>0</v>
      </c>
      <c r="E285" s="35">
        <v>3159646</v>
      </c>
      <c r="F285" s="41">
        <v>0</v>
      </c>
      <c r="G285" s="66">
        <f t="shared" si="8"/>
        <v>0</v>
      </c>
      <c r="H285" s="76"/>
    </row>
    <row r="286" spans="1:8" ht="47.25" hidden="1" outlineLevel="1" x14ac:dyDescent="0.25">
      <c r="A286" s="3" t="s">
        <v>520</v>
      </c>
      <c r="B286" s="61" t="s">
        <v>519</v>
      </c>
      <c r="C286" s="38">
        <v>446867600</v>
      </c>
      <c r="D286" s="52">
        <f>D287</f>
        <v>432682.01500000001</v>
      </c>
      <c r="E286" s="38">
        <v>446867600</v>
      </c>
      <c r="F286" s="40">
        <v>40005.273999999998</v>
      </c>
      <c r="G286" s="66">
        <f t="shared" si="8"/>
        <v>0</v>
      </c>
      <c r="H286" s="75"/>
    </row>
    <row r="287" spans="1:8" ht="47.25" hidden="1" outlineLevel="2" x14ac:dyDescent="0.25">
      <c r="A287" s="3" t="s">
        <v>522</v>
      </c>
      <c r="B287" s="61" t="s">
        <v>521</v>
      </c>
      <c r="C287" s="35">
        <v>446867600</v>
      </c>
      <c r="D287" s="53">
        <f>D288+D289</f>
        <v>432682.01500000001</v>
      </c>
      <c r="E287" s="35">
        <v>446867600</v>
      </c>
      <c r="F287" s="41">
        <v>40005.273999999998</v>
      </c>
      <c r="G287" s="66">
        <f t="shared" si="8"/>
        <v>0</v>
      </c>
      <c r="H287" s="76"/>
    </row>
    <row r="288" spans="1:8" ht="141.75" hidden="1" outlineLevel="3" x14ac:dyDescent="0.25">
      <c r="A288" s="4" t="s">
        <v>524</v>
      </c>
      <c r="B288" s="36" t="s">
        <v>523</v>
      </c>
      <c r="C288" s="35">
        <v>432682015</v>
      </c>
      <c r="D288" s="53">
        <v>432682.01500000001</v>
      </c>
      <c r="E288" s="35">
        <v>432682015</v>
      </c>
      <c r="F288" s="41">
        <v>0</v>
      </c>
      <c r="G288" s="66">
        <f t="shared" si="8"/>
        <v>0</v>
      </c>
      <c r="H288" s="76"/>
    </row>
    <row r="289" spans="1:8" ht="94.5" hidden="1" outlineLevel="3" x14ac:dyDescent="0.25">
      <c r="A289" s="4" t="s">
        <v>526</v>
      </c>
      <c r="B289" s="36" t="s">
        <v>525</v>
      </c>
      <c r="C289" s="35">
        <v>14185585</v>
      </c>
      <c r="D289" s="53">
        <v>0</v>
      </c>
      <c r="E289" s="35">
        <v>14185585</v>
      </c>
      <c r="F289" s="41">
        <v>40005.273999999998</v>
      </c>
      <c r="G289" s="66">
        <f t="shared" si="8"/>
        <v>0</v>
      </c>
      <c r="H289" s="76"/>
    </row>
    <row r="290" spans="1:8" ht="31.5" hidden="1" outlineLevel="1" x14ac:dyDescent="0.25">
      <c r="A290" s="3" t="s">
        <v>528</v>
      </c>
      <c r="B290" s="61" t="s">
        <v>527</v>
      </c>
      <c r="C290" s="38">
        <v>42651048</v>
      </c>
      <c r="D290" s="52">
        <f>D291+D293</f>
        <v>0</v>
      </c>
      <c r="E290" s="38">
        <v>45218921</v>
      </c>
      <c r="F290" s="40">
        <v>43167.271999999997</v>
      </c>
      <c r="G290" s="66">
        <f t="shared" si="8"/>
        <v>2567873</v>
      </c>
      <c r="H290" s="75"/>
    </row>
    <row r="291" spans="1:8" ht="63" hidden="1" outlineLevel="2" x14ac:dyDescent="0.25">
      <c r="A291" s="3" t="s">
        <v>530</v>
      </c>
      <c r="B291" s="61" t="s">
        <v>529</v>
      </c>
      <c r="C291" s="35">
        <v>42434968</v>
      </c>
      <c r="D291" s="53">
        <v>0</v>
      </c>
      <c r="E291" s="35">
        <v>44127841</v>
      </c>
      <c r="F291" s="41">
        <v>42896.192000000003</v>
      </c>
      <c r="G291" s="66">
        <f t="shared" si="8"/>
        <v>1692873</v>
      </c>
      <c r="H291" s="76"/>
    </row>
    <row r="292" spans="1:8" ht="15.75" hidden="1" outlineLevel="3" x14ac:dyDescent="0.25">
      <c r="A292" s="4" t="s">
        <v>532</v>
      </c>
      <c r="B292" s="36" t="s">
        <v>531</v>
      </c>
      <c r="C292" s="35">
        <v>42434968</v>
      </c>
      <c r="D292" s="53">
        <v>0</v>
      </c>
      <c r="E292" s="35">
        <v>44127841</v>
      </c>
      <c r="F292" s="41">
        <v>42896.192000000003</v>
      </c>
      <c r="G292" s="66">
        <f t="shared" si="8"/>
        <v>1692873</v>
      </c>
      <c r="H292" s="76"/>
    </row>
    <row r="293" spans="1:8" ht="31.5" hidden="1" outlineLevel="2" x14ac:dyDescent="0.25">
      <c r="A293" s="3" t="s">
        <v>534</v>
      </c>
      <c r="B293" s="61" t="s">
        <v>533</v>
      </c>
      <c r="C293" s="35">
        <v>216080</v>
      </c>
      <c r="D293" s="53">
        <v>0</v>
      </c>
      <c r="E293" s="35">
        <v>216080</v>
      </c>
      <c r="F293" s="41">
        <v>271.08</v>
      </c>
      <c r="G293" s="66">
        <f t="shared" si="8"/>
        <v>0</v>
      </c>
      <c r="H293" s="76"/>
    </row>
    <row r="294" spans="1:8" ht="47.25" hidden="1" outlineLevel="3" x14ac:dyDescent="0.25">
      <c r="A294" s="4" t="s">
        <v>536</v>
      </c>
      <c r="B294" s="36" t="s">
        <v>535</v>
      </c>
      <c r="C294" s="35">
        <v>216080</v>
      </c>
      <c r="D294" s="53">
        <v>0</v>
      </c>
      <c r="E294" s="35">
        <v>216080</v>
      </c>
      <c r="F294" s="41">
        <v>271.08</v>
      </c>
      <c r="G294" s="66">
        <f t="shared" si="8"/>
        <v>0</v>
      </c>
      <c r="H294" s="76"/>
    </row>
    <row r="295" spans="1:8" ht="47.25" hidden="1" outlineLevel="3" x14ac:dyDescent="0.25">
      <c r="A295" s="3" t="s">
        <v>1759</v>
      </c>
      <c r="B295" s="61" t="s">
        <v>1760</v>
      </c>
      <c r="C295" s="35"/>
      <c r="D295" s="53"/>
      <c r="E295" s="35">
        <v>875000</v>
      </c>
      <c r="F295" s="41"/>
      <c r="G295" s="66"/>
      <c r="H295" s="76"/>
    </row>
    <row r="296" spans="1:8" ht="31.5" hidden="1" outlineLevel="3" x14ac:dyDescent="0.25">
      <c r="A296" s="3" t="s">
        <v>1762</v>
      </c>
      <c r="B296" s="36" t="s">
        <v>1761</v>
      </c>
      <c r="C296" s="35"/>
      <c r="D296" s="53"/>
      <c r="E296" s="35">
        <v>875000</v>
      </c>
      <c r="F296" s="41"/>
      <c r="G296" s="66"/>
      <c r="H296" s="76"/>
    </row>
    <row r="297" spans="1:8" ht="15.75" hidden="1" outlineLevel="1" x14ac:dyDescent="0.25">
      <c r="A297" s="3" t="s">
        <v>538</v>
      </c>
      <c r="B297" s="61" t="s">
        <v>537</v>
      </c>
      <c r="C297" s="38">
        <v>548691518</v>
      </c>
      <c r="D297" s="52">
        <f>D298</f>
        <v>528622.69999999995</v>
      </c>
      <c r="E297" s="38">
        <v>548691518</v>
      </c>
      <c r="F297" s="40">
        <v>0</v>
      </c>
      <c r="G297" s="66">
        <f t="shared" si="8"/>
        <v>0</v>
      </c>
      <c r="H297" s="75"/>
    </row>
    <row r="298" spans="1:8" ht="15.75" hidden="1" outlineLevel="2" x14ac:dyDescent="0.25">
      <c r="A298" s="3" t="s">
        <v>540</v>
      </c>
      <c r="B298" s="61" t="s">
        <v>539</v>
      </c>
      <c r="C298" s="35">
        <v>548691518</v>
      </c>
      <c r="D298" s="53">
        <f>D299</f>
        <v>528622.69999999995</v>
      </c>
      <c r="E298" s="35">
        <v>548691518</v>
      </c>
      <c r="F298" s="41">
        <v>0</v>
      </c>
      <c r="G298" s="66">
        <f t="shared" si="8"/>
        <v>0</v>
      </c>
      <c r="H298" s="76"/>
    </row>
    <row r="299" spans="1:8" ht="31.5" hidden="1" outlineLevel="3" x14ac:dyDescent="0.25">
      <c r="A299" s="4" t="s">
        <v>542</v>
      </c>
      <c r="B299" s="36" t="s">
        <v>541</v>
      </c>
      <c r="C299" s="35">
        <v>548691518</v>
      </c>
      <c r="D299" s="53">
        <v>528622.69999999995</v>
      </c>
      <c r="E299" s="35">
        <v>548691518</v>
      </c>
      <c r="F299" s="41">
        <v>0</v>
      </c>
      <c r="G299" s="66">
        <f t="shared" si="8"/>
        <v>0</v>
      </c>
      <c r="H299" s="76"/>
    </row>
    <row r="300" spans="1:8" ht="47.25" hidden="1" outlineLevel="1" x14ac:dyDescent="0.25">
      <c r="A300" s="3" t="s">
        <v>544</v>
      </c>
      <c r="B300" s="61" t="s">
        <v>543</v>
      </c>
      <c r="C300" s="38">
        <v>263866195</v>
      </c>
      <c r="D300" s="52">
        <v>0</v>
      </c>
      <c r="E300" s="38">
        <v>263866195</v>
      </c>
      <c r="F300" s="40">
        <v>0</v>
      </c>
      <c r="G300" s="66">
        <f t="shared" si="8"/>
        <v>0</v>
      </c>
      <c r="H300" s="75"/>
    </row>
    <row r="301" spans="1:8" ht="47.25" hidden="1" outlineLevel="2" x14ac:dyDescent="0.25">
      <c r="A301" s="3" t="s">
        <v>546</v>
      </c>
      <c r="B301" s="61" t="s">
        <v>545</v>
      </c>
      <c r="C301" s="35">
        <v>263866195</v>
      </c>
      <c r="D301" s="53">
        <v>0</v>
      </c>
      <c r="E301" s="35">
        <v>263866195</v>
      </c>
      <c r="F301" s="41">
        <v>0</v>
      </c>
      <c r="G301" s="66">
        <f t="shared" si="8"/>
        <v>0</v>
      </c>
      <c r="H301" s="76"/>
    </row>
    <row r="302" spans="1:8" ht="78.75" hidden="1" outlineLevel="3" x14ac:dyDescent="0.25">
      <c r="A302" s="4" t="s">
        <v>548</v>
      </c>
      <c r="B302" s="36" t="s">
        <v>547</v>
      </c>
      <c r="C302" s="35">
        <v>263866195</v>
      </c>
      <c r="D302" s="53">
        <v>0</v>
      </c>
      <c r="E302" s="35">
        <v>263866195</v>
      </c>
      <c r="F302" s="41">
        <v>0</v>
      </c>
      <c r="G302" s="66">
        <f t="shared" si="8"/>
        <v>0</v>
      </c>
      <c r="H302" s="76"/>
    </row>
    <row r="303" spans="1:8" ht="63" collapsed="1" x14ac:dyDescent="0.25">
      <c r="A303" s="1" t="s">
        <v>550</v>
      </c>
      <c r="B303" s="60" t="s">
        <v>549</v>
      </c>
      <c r="C303" s="11">
        <v>754812213</v>
      </c>
      <c r="D303" s="51">
        <f>D304</f>
        <v>701463.6</v>
      </c>
      <c r="E303" s="11">
        <v>751524584</v>
      </c>
      <c r="F303" s="39">
        <v>558883.81299999997</v>
      </c>
      <c r="G303" s="70">
        <f t="shared" ref="G303:G341" si="9">E303-C303</f>
        <v>-3287629</v>
      </c>
      <c r="H303" s="74"/>
    </row>
    <row r="304" spans="1:8" ht="47.25" hidden="1" outlineLevel="1" x14ac:dyDescent="0.25">
      <c r="A304" s="3" t="s">
        <v>552</v>
      </c>
      <c r="B304" s="61" t="s">
        <v>551</v>
      </c>
      <c r="C304" s="38">
        <v>754812213</v>
      </c>
      <c r="D304" s="52">
        <f>D305</f>
        <v>701463.6</v>
      </c>
      <c r="E304" s="38">
        <v>751524584</v>
      </c>
      <c r="F304" s="40">
        <v>558883.81299999997</v>
      </c>
      <c r="G304" s="66">
        <f t="shared" si="9"/>
        <v>-3287629</v>
      </c>
      <c r="H304" s="75"/>
    </row>
    <row r="305" spans="1:8" ht="31.5" hidden="1" outlineLevel="2" x14ac:dyDescent="0.25">
      <c r="A305" s="3" t="s">
        <v>554</v>
      </c>
      <c r="B305" s="61" t="s">
        <v>553</v>
      </c>
      <c r="C305" s="35">
        <v>754812213</v>
      </c>
      <c r="D305" s="53">
        <f>D306+D307</f>
        <v>701463.6</v>
      </c>
      <c r="E305" s="35">
        <v>751524584</v>
      </c>
      <c r="F305" s="41">
        <v>558883.81299999997</v>
      </c>
      <c r="G305" s="66">
        <f t="shared" si="9"/>
        <v>-3287629</v>
      </c>
      <c r="H305" s="76"/>
    </row>
    <row r="306" spans="1:8" ht="78.75" hidden="1" outlineLevel="3" x14ac:dyDescent="0.25">
      <c r="A306" s="4" t="s">
        <v>556</v>
      </c>
      <c r="B306" s="36" t="s">
        <v>555</v>
      </c>
      <c r="C306" s="35">
        <v>250000000</v>
      </c>
      <c r="D306" s="53">
        <v>220000</v>
      </c>
      <c r="E306" s="35">
        <v>250000000</v>
      </c>
      <c r="F306" s="41">
        <v>0</v>
      </c>
      <c r="G306" s="66">
        <f t="shared" si="9"/>
        <v>0</v>
      </c>
      <c r="H306" s="76"/>
    </row>
    <row r="307" spans="1:8" ht="31.5" hidden="1" outlineLevel="3" x14ac:dyDescent="0.25">
      <c r="A307" s="4" t="s">
        <v>558</v>
      </c>
      <c r="B307" s="36" t="s">
        <v>557</v>
      </c>
      <c r="C307" s="35">
        <v>504812213</v>
      </c>
      <c r="D307" s="53">
        <v>481463.6</v>
      </c>
      <c r="E307" s="35">
        <v>501524584</v>
      </c>
      <c r="F307" s="41">
        <v>558883.81299999997</v>
      </c>
      <c r="G307" s="66">
        <f t="shared" si="9"/>
        <v>-3287629</v>
      </c>
      <c r="H307" s="76"/>
    </row>
    <row r="308" spans="1:8" ht="31.5" collapsed="1" x14ac:dyDescent="0.25">
      <c r="A308" s="1" t="s">
        <v>560</v>
      </c>
      <c r="B308" s="60" t="s">
        <v>559</v>
      </c>
      <c r="C308" s="11">
        <v>1603126319</v>
      </c>
      <c r="D308" s="51">
        <f>D309+D320+D323</f>
        <v>1395672.9000000001</v>
      </c>
      <c r="E308" s="11">
        <v>2161245338</v>
      </c>
      <c r="F308" s="39">
        <v>777705.66500000004</v>
      </c>
      <c r="G308" s="70">
        <f t="shared" si="9"/>
        <v>558119019</v>
      </c>
      <c r="H308" s="74"/>
    </row>
    <row r="309" spans="1:8" ht="31.5" hidden="1" outlineLevel="1" x14ac:dyDescent="0.25">
      <c r="A309" s="3" t="s">
        <v>562</v>
      </c>
      <c r="B309" s="61" t="s">
        <v>561</v>
      </c>
      <c r="C309" s="38">
        <v>1590188505</v>
      </c>
      <c r="D309" s="52">
        <f>D310+D315+D318</f>
        <v>1383502.6</v>
      </c>
      <c r="E309" s="38">
        <v>2148657524</v>
      </c>
      <c r="F309" s="40">
        <v>753217.12300000002</v>
      </c>
      <c r="G309" s="66">
        <f t="shared" si="9"/>
        <v>558469019</v>
      </c>
      <c r="H309" s="75"/>
    </row>
    <row r="310" spans="1:8" ht="15.75" hidden="1" outlineLevel="2" x14ac:dyDescent="0.25">
      <c r="A310" s="3" t="s">
        <v>564</v>
      </c>
      <c r="B310" s="61" t="s">
        <v>563</v>
      </c>
      <c r="C310" s="35">
        <v>246134680</v>
      </c>
      <c r="D310" s="53">
        <f>D311+D312+D313+D314</f>
        <v>46271.9</v>
      </c>
      <c r="E310" s="35">
        <v>243795532</v>
      </c>
      <c r="F310" s="41">
        <v>162714.61799999999</v>
      </c>
      <c r="G310" s="66">
        <f t="shared" si="9"/>
        <v>-2339148</v>
      </c>
      <c r="H310" s="76"/>
    </row>
    <row r="311" spans="1:8" ht="47.25" hidden="1" outlineLevel="3" x14ac:dyDescent="0.25">
      <c r="A311" s="4" t="s">
        <v>566</v>
      </c>
      <c r="B311" s="36" t="s">
        <v>565</v>
      </c>
      <c r="C311" s="35">
        <v>46739293</v>
      </c>
      <c r="D311" s="53">
        <v>46271.9</v>
      </c>
      <c r="E311" s="35">
        <v>46739293</v>
      </c>
      <c r="F311" s="41">
        <v>0</v>
      </c>
      <c r="G311" s="66">
        <f t="shared" si="9"/>
        <v>0</v>
      </c>
      <c r="H311" s="76"/>
    </row>
    <row r="312" spans="1:8" ht="15.75" hidden="1" outlineLevel="3" x14ac:dyDescent="0.25">
      <c r="A312" s="4" t="s">
        <v>568</v>
      </c>
      <c r="B312" s="36" t="s">
        <v>567</v>
      </c>
      <c r="C312" s="35">
        <v>138230</v>
      </c>
      <c r="D312" s="53">
        <v>0</v>
      </c>
      <c r="E312" s="35">
        <v>138230</v>
      </c>
      <c r="F312" s="41">
        <v>151.72999999999999</v>
      </c>
      <c r="G312" s="66">
        <f t="shared" si="9"/>
        <v>0</v>
      </c>
      <c r="H312" s="76"/>
    </row>
    <row r="313" spans="1:8" ht="47.25" hidden="1" outlineLevel="3" x14ac:dyDescent="0.25">
      <c r="A313" s="4" t="s">
        <v>570</v>
      </c>
      <c r="B313" s="36" t="s">
        <v>569</v>
      </c>
      <c r="C313" s="35">
        <v>185832878</v>
      </c>
      <c r="D313" s="53">
        <v>0</v>
      </c>
      <c r="E313" s="35">
        <v>183493730</v>
      </c>
      <c r="F313" s="41">
        <v>162562.88800000001</v>
      </c>
      <c r="G313" s="66">
        <f t="shared" si="9"/>
        <v>-2339148</v>
      </c>
      <c r="H313" s="76"/>
    </row>
    <row r="314" spans="1:8" ht="47.25" hidden="1" outlineLevel="3" x14ac:dyDescent="0.25">
      <c r="A314" s="4" t="s">
        <v>572</v>
      </c>
      <c r="B314" s="36" t="s">
        <v>571</v>
      </c>
      <c r="C314" s="35">
        <v>13424279</v>
      </c>
      <c r="D314" s="53">
        <v>0</v>
      </c>
      <c r="E314" s="35">
        <v>13424279</v>
      </c>
      <c r="F314" s="41">
        <v>0</v>
      </c>
      <c r="G314" s="66">
        <f t="shared" si="9"/>
        <v>0</v>
      </c>
      <c r="H314" s="76"/>
    </row>
    <row r="315" spans="1:8" ht="31.5" hidden="1" outlineLevel="2" x14ac:dyDescent="0.25">
      <c r="A315" s="3" t="s">
        <v>574</v>
      </c>
      <c r="B315" s="61" t="s">
        <v>573</v>
      </c>
      <c r="C315" s="35">
        <v>1337230700</v>
      </c>
      <c r="D315" s="53">
        <f>D316+D317</f>
        <v>1337230.7000000002</v>
      </c>
      <c r="E315" s="35">
        <v>1898618400</v>
      </c>
      <c r="F315" s="41">
        <v>583606.6</v>
      </c>
      <c r="G315" s="66">
        <f t="shared" si="9"/>
        <v>561387700</v>
      </c>
      <c r="H315" s="76"/>
    </row>
    <row r="316" spans="1:8" ht="31.5" hidden="1" outlineLevel="3" x14ac:dyDescent="0.25">
      <c r="A316" s="4" t="s">
        <v>576</v>
      </c>
      <c r="B316" s="36" t="s">
        <v>575</v>
      </c>
      <c r="C316" s="35">
        <v>581084400</v>
      </c>
      <c r="D316" s="53">
        <v>581084.4</v>
      </c>
      <c r="E316" s="35">
        <v>581084400</v>
      </c>
      <c r="F316" s="41">
        <v>583606.6</v>
      </c>
      <c r="G316" s="66">
        <f t="shared" si="9"/>
        <v>0</v>
      </c>
      <c r="H316" s="76"/>
    </row>
    <row r="317" spans="1:8" ht="47.25" hidden="1" outlineLevel="3" x14ac:dyDescent="0.25">
      <c r="A317" s="4" t="s">
        <v>578</v>
      </c>
      <c r="B317" s="36" t="s">
        <v>577</v>
      </c>
      <c r="C317" s="35">
        <v>756146300</v>
      </c>
      <c r="D317" s="53">
        <v>756146.3</v>
      </c>
      <c r="E317" s="35">
        <v>1317534000</v>
      </c>
      <c r="F317" s="41">
        <v>0</v>
      </c>
      <c r="G317" s="66">
        <f t="shared" si="9"/>
        <v>561387700</v>
      </c>
      <c r="H317" s="76"/>
    </row>
    <row r="318" spans="1:8" ht="15.75" hidden="1" outlineLevel="2" x14ac:dyDescent="0.25">
      <c r="A318" s="3" t="s">
        <v>580</v>
      </c>
      <c r="B318" s="61" t="s">
        <v>579</v>
      </c>
      <c r="C318" s="35">
        <v>6823125</v>
      </c>
      <c r="D318" s="53">
        <v>0</v>
      </c>
      <c r="E318" s="35">
        <v>6243592</v>
      </c>
      <c r="F318" s="41">
        <v>6895.9049999999997</v>
      </c>
      <c r="G318" s="66">
        <f t="shared" si="9"/>
        <v>-579533</v>
      </c>
      <c r="H318" s="76"/>
    </row>
    <row r="319" spans="1:8" ht="31.5" hidden="1" outlineLevel="3" x14ac:dyDescent="0.25">
      <c r="A319" s="4" t="s">
        <v>582</v>
      </c>
      <c r="B319" s="36" t="s">
        <v>581</v>
      </c>
      <c r="C319" s="35">
        <v>6823125</v>
      </c>
      <c r="D319" s="53">
        <v>0</v>
      </c>
      <c r="E319" s="35">
        <v>6243592</v>
      </c>
      <c r="F319" s="41">
        <v>6895.9049999999997</v>
      </c>
      <c r="G319" s="66">
        <f t="shared" si="9"/>
        <v>-579533</v>
      </c>
      <c r="H319" s="76"/>
    </row>
    <row r="320" spans="1:8" ht="47.25" hidden="1" outlineLevel="1" x14ac:dyDescent="0.25">
      <c r="A320" s="3" t="s">
        <v>584</v>
      </c>
      <c r="B320" s="61" t="s">
        <v>583</v>
      </c>
      <c r="C320" s="38">
        <v>1000000</v>
      </c>
      <c r="D320" s="52">
        <f>D321</f>
        <v>710</v>
      </c>
      <c r="E320" s="38">
        <v>650000</v>
      </c>
      <c r="F320" s="40">
        <v>1000</v>
      </c>
      <c r="G320" s="66">
        <f t="shared" si="9"/>
        <v>-350000</v>
      </c>
      <c r="H320" s="75"/>
    </row>
    <row r="321" spans="1:8" ht="94.5" hidden="1" outlineLevel="2" x14ac:dyDescent="0.25">
      <c r="A321" s="3" t="s">
        <v>586</v>
      </c>
      <c r="B321" s="61" t="s">
        <v>585</v>
      </c>
      <c r="C321" s="35">
        <v>1000000</v>
      </c>
      <c r="D321" s="53">
        <f>D322</f>
        <v>710</v>
      </c>
      <c r="E321" s="35">
        <v>650000</v>
      </c>
      <c r="F321" s="41">
        <v>1000</v>
      </c>
      <c r="G321" s="66">
        <f t="shared" si="9"/>
        <v>-350000</v>
      </c>
      <c r="H321" s="76"/>
    </row>
    <row r="322" spans="1:8" ht="47.25" hidden="1" outlineLevel="3" x14ac:dyDescent="0.25">
      <c r="A322" s="4" t="s">
        <v>588</v>
      </c>
      <c r="B322" s="36" t="s">
        <v>587</v>
      </c>
      <c r="C322" s="35">
        <v>1000000</v>
      </c>
      <c r="D322" s="53">
        <v>710</v>
      </c>
      <c r="E322" s="35">
        <v>650000</v>
      </c>
      <c r="F322" s="41">
        <v>1000</v>
      </c>
      <c r="G322" s="66">
        <f t="shared" si="9"/>
        <v>-350000</v>
      </c>
      <c r="H322" s="76"/>
    </row>
    <row r="323" spans="1:8" ht="63" hidden="1" outlineLevel="1" x14ac:dyDescent="0.25">
      <c r="A323" s="3" t="s">
        <v>590</v>
      </c>
      <c r="B323" s="61" t="s">
        <v>589</v>
      </c>
      <c r="C323" s="38">
        <v>11937814</v>
      </c>
      <c r="D323" s="52">
        <f>D324</f>
        <v>11460.3</v>
      </c>
      <c r="E323" s="38">
        <v>11937814</v>
      </c>
      <c r="F323" s="40">
        <v>23488.542000000001</v>
      </c>
      <c r="G323" s="66">
        <f t="shared" si="9"/>
        <v>0</v>
      </c>
      <c r="H323" s="75"/>
    </row>
    <row r="324" spans="1:8" ht="47.25" hidden="1" outlineLevel="2" x14ac:dyDescent="0.25">
      <c r="A324" s="3" t="s">
        <v>592</v>
      </c>
      <c r="B324" s="61" t="s">
        <v>591</v>
      </c>
      <c r="C324" s="35">
        <v>11937814</v>
      </c>
      <c r="D324" s="53">
        <f>D325+D326</f>
        <v>11460.3</v>
      </c>
      <c r="E324" s="35">
        <v>11937814</v>
      </c>
      <c r="F324" s="41">
        <v>23488.542000000001</v>
      </c>
      <c r="G324" s="66">
        <f t="shared" si="9"/>
        <v>0</v>
      </c>
      <c r="H324" s="76"/>
    </row>
    <row r="325" spans="1:8" ht="15.75" hidden="1" outlineLevel="3" x14ac:dyDescent="0.25">
      <c r="A325" s="4" t="s">
        <v>594</v>
      </c>
      <c r="B325" s="36" t="s">
        <v>593</v>
      </c>
      <c r="C325" s="35">
        <v>10002605</v>
      </c>
      <c r="D325" s="53">
        <v>9602.5</v>
      </c>
      <c r="E325" s="35">
        <v>10002605</v>
      </c>
      <c r="F325" s="41">
        <v>8000</v>
      </c>
      <c r="G325" s="66">
        <f t="shared" si="9"/>
        <v>0</v>
      </c>
      <c r="H325" s="76"/>
    </row>
    <row r="326" spans="1:8" ht="47.25" hidden="1" outlineLevel="3" x14ac:dyDescent="0.25">
      <c r="A326" s="4" t="s">
        <v>596</v>
      </c>
      <c r="B326" s="36" t="s">
        <v>595</v>
      </c>
      <c r="C326" s="35">
        <v>1935209</v>
      </c>
      <c r="D326" s="53">
        <v>1857.8</v>
      </c>
      <c r="E326" s="35">
        <v>1935209</v>
      </c>
      <c r="F326" s="41">
        <v>15488.541999999999</v>
      </c>
      <c r="G326" s="66">
        <f t="shared" si="9"/>
        <v>0</v>
      </c>
      <c r="H326" s="76"/>
    </row>
    <row r="327" spans="1:8" ht="63" collapsed="1" x14ac:dyDescent="0.25">
      <c r="A327" s="1" t="s">
        <v>598</v>
      </c>
      <c r="B327" s="60" t="s">
        <v>597</v>
      </c>
      <c r="C327" s="11">
        <v>10750200</v>
      </c>
      <c r="D327" s="51">
        <f>D328+D333+D338</f>
        <v>0</v>
      </c>
      <c r="E327" s="11">
        <v>10739684</v>
      </c>
      <c r="F327" s="39">
        <v>5040</v>
      </c>
      <c r="G327" s="70">
        <f t="shared" si="9"/>
        <v>-10516</v>
      </c>
      <c r="H327" s="74"/>
    </row>
    <row r="328" spans="1:8" ht="47.25" hidden="1" outlineLevel="1" x14ac:dyDescent="0.25">
      <c r="A328" s="3" t="s">
        <v>600</v>
      </c>
      <c r="B328" s="61" t="s">
        <v>599</v>
      </c>
      <c r="C328" s="38">
        <v>1895400</v>
      </c>
      <c r="D328" s="52">
        <v>0</v>
      </c>
      <c r="E328" s="38">
        <v>1895400</v>
      </c>
      <c r="F328" s="40">
        <v>5040</v>
      </c>
      <c r="G328" s="66">
        <f t="shared" si="9"/>
        <v>0</v>
      </c>
      <c r="H328" s="75"/>
    </row>
    <row r="329" spans="1:8" ht="47.25" hidden="1" outlineLevel="2" x14ac:dyDescent="0.25">
      <c r="A329" s="3" t="s">
        <v>602</v>
      </c>
      <c r="B329" s="61" t="s">
        <v>601</v>
      </c>
      <c r="C329" s="35">
        <v>1355400</v>
      </c>
      <c r="D329" s="53">
        <v>0</v>
      </c>
      <c r="E329" s="35">
        <v>1355400</v>
      </c>
      <c r="F329" s="41">
        <v>4500</v>
      </c>
      <c r="G329" s="66">
        <f t="shared" si="9"/>
        <v>0</v>
      </c>
      <c r="H329" s="76"/>
    </row>
    <row r="330" spans="1:8" ht="63" hidden="1" outlineLevel="3" x14ac:dyDescent="0.25">
      <c r="A330" s="4" t="s">
        <v>604</v>
      </c>
      <c r="B330" s="36" t="s">
        <v>603</v>
      </c>
      <c r="C330" s="35">
        <v>1355400</v>
      </c>
      <c r="D330" s="53">
        <v>0</v>
      </c>
      <c r="E330" s="35">
        <v>1355400</v>
      </c>
      <c r="F330" s="41">
        <v>4500</v>
      </c>
      <c r="G330" s="66">
        <f t="shared" si="9"/>
        <v>0</v>
      </c>
      <c r="H330" s="76"/>
    </row>
    <row r="331" spans="1:8" ht="47.25" hidden="1" outlineLevel="2" x14ac:dyDescent="0.25">
      <c r="A331" s="3" t="s">
        <v>606</v>
      </c>
      <c r="B331" s="61" t="s">
        <v>605</v>
      </c>
      <c r="C331" s="35">
        <v>540000</v>
      </c>
      <c r="D331" s="53">
        <v>0</v>
      </c>
      <c r="E331" s="35">
        <v>540000</v>
      </c>
      <c r="F331" s="41">
        <v>540</v>
      </c>
      <c r="G331" s="66">
        <f t="shared" si="9"/>
        <v>0</v>
      </c>
      <c r="H331" s="76"/>
    </row>
    <row r="332" spans="1:8" ht="31.5" hidden="1" outlineLevel="3" x14ac:dyDescent="0.25">
      <c r="A332" s="4" t="s">
        <v>608</v>
      </c>
      <c r="B332" s="36" t="s">
        <v>607</v>
      </c>
      <c r="C332" s="35">
        <v>540000</v>
      </c>
      <c r="D332" s="53">
        <v>0</v>
      </c>
      <c r="E332" s="35">
        <v>540000</v>
      </c>
      <c r="F332" s="41">
        <v>540</v>
      </c>
      <c r="G332" s="66">
        <f t="shared" si="9"/>
        <v>0</v>
      </c>
      <c r="H332" s="76"/>
    </row>
    <row r="333" spans="1:8" ht="47.25" hidden="1" outlineLevel="1" x14ac:dyDescent="0.25">
      <c r="A333" s="3" t="s">
        <v>610</v>
      </c>
      <c r="B333" s="61" t="s">
        <v>609</v>
      </c>
      <c r="C333" s="38">
        <v>965879</v>
      </c>
      <c r="D333" s="52">
        <v>0</v>
      </c>
      <c r="E333" s="38">
        <v>955363</v>
      </c>
      <c r="F333" s="40">
        <v>0</v>
      </c>
      <c r="G333" s="66">
        <f t="shared" si="9"/>
        <v>-10516</v>
      </c>
      <c r="H333" s="75"/>
    </row>
    <row r="334" spans="1:8" ht="31.5" hidden="1" outlineLevel="2" x14ac:dyDescent="0.25">
      <c r="A334" s="3" t="s">
        <v>612</v>
      </c>
      <c r="B334" s="61" t="s">
        <v>611</v>
      </c>
      <c r="C334" s="35">
        <v>400879</v>
      </c>
      <c r="D334" s="53">
        <v>0</v>
      </c>
      <c r="E334" s="35">
        <v>435363</v>
      </c>
      <c r="F334" s="41">
        <v>0</v>
      </c>
      <c r="G334" s="66">
        <f t="shared" si="9"/>
        <v>34484</v>
      </c>
      <c r="H334" s="76"/>
    </row>
    <row r="335" spans="1:8" ht="63" hidden="1" outlineLevel="3" x14ac:dyDescent="0.25">
      <c r="A335" s="4" t="s">
        <v>614</v>
      </c>
      <c r="B335" s="36" t="s">
        <v>613</v>
      </c>
      <c r="C335" s="35">
        <v>400879</v>
      </c>
      <c r="D335" s="53">
        <v>0</v>
      </c>
      <c r="E335" s="35">
        <v>435363</v>
      </c>
      <c r="F335" s="41">
        <v>0</v>
      </c>
      <c r="G335" s="66">
        <f t="shared" si="9"/>
        <v>34484</v>
      </c>
      <c r="H335" s="76"/>
    </row>
    <row r="336" spans="1:8" ht="94.5" hidden="1" outlineLevel="2" x14ac:dyDescent="0.25">
      <c r="A336" s="3" t="s">
        <v>616</v>
      </c>
      <c r="B336" s="61" t="s">
        <v>615</v>
      </c>
      <c r="C336" s="35">
        <v>565000</v>
      </c>
      <c r="D336" s="53">
        <v>0</v>
      </c>
      <c r="E336" s="35">
        <v>520000</v>
      </c>
      <c r="F336" s="41">
        <v>0</v>
      </c>
      <c r="G336" s="66">
        <f t="shared" si="9"/>
        <v>-45000</v>
      </c>
      <c r="H336" s="76"/>
    </row>
    <row r="337" spans="1:8" ht="31.5" hidden="1" outlineLevel="3" x14ac:dyDescent="0.25">
      <c r="A337" s="4" t="s">
        <v>618</v>
      </c>
      <c r="B337" s="36" t="s">
        <v>617</v>
      </c>
      <c r="C337" s="35">
        <v>565000</v>
      </c>
      <c r="D337" s="53">
        <v>0</v>
      </c>
      <c r="E337" s="35">
        <v>520000</v>
      </c>
      <c r="F337" s="41">
        <v>0</v>
      </c>
      <c r="G337" s="66">
        <f t="shared" si="9"/>
        <v>-45000</v>
      </c>
      <c r="H337" s="76"/>
    </row>
    <row r="338" spans="1:8" ht="31.5" hidden="1" outlineLevel="1" x14ac:dyDescent="0.25">
      <c r="A338" s="3" t="s">
        <v>620</v>
      </c>
      <c r="B338" s="61" t="s">
        <v>619</v>
      </c>
      <c r="C338" s="38">
        <v>7888921</v>
      </c>
      <c r="D338" s="52">
        <v>0</v>
      </c>
      <c r="E338" s="38">
        <v>7888921</v>
      </c>
      <c r="F338" s="40">
        <v>0</v>
      </c>
      <c r="G338" s="66">
        <f t="shared" si="9"/>
        <v>0</v>
      </c>
      <c r="H338" s="75"/>
    </row>
    <row r="339" spans="1:8" ht="63" hidden="1" outlineLevel="2" x14ac:dyDescent="0.25">
      <c r="A339" s="3" t="s">
        <v>622</v>
      </c>
      <c r="B339" s="61" t="s">
        <v>621</v>
      </c>
      <c r="C339" s="35">
        <v>3371565</v>
      </c>
      <c r="D339" s="53">
        <v>0</v>
      </c>
      <c r="E339" s="35">
        <v>3371565</v>
      </c>
      <c r="F339" s="41">
        <v>0</v>
      </c>
      <c r="G339" s="66">
        <f t="shared" si="9"/>
        <v>0</v>
      </c>
      <c r="H339" s="76"/>
    </row>
    <row r="340" spans="1:8" ht="78.75" hidden="1" outlineLevel="3" x14ac:dyDescent="0.25">
      <c r="A340" s="4" t="s">
        <v>624</v>
      </c>
      <c r="B340" s="36" t="s">
        <v>623</v>
      </c>
      <c r="C340" s="35">
        <v>1856290</v>
      </c>
      <c r="D340" s="53">
        <v>0</v>
      </c>
      <c r="E340" s="35">
        <v>1856290</v>
      </c>
      <c r="F340" s="41">
        <v>0</v>
      </c>
      <c r="G340" s="66">
        <f t="shared" si="9"/>
        <v>0</v>
      </c>
      <c r="H340" s="76"/>
    </row>
    <row r="341" spans="1:8" ht="31.5" hidden="1" outlineLevel="3" x14ac:dyDescent="0.25">
      <c r="A341" s="4" t="s">
        <v>626</v>
      </c>
      <c r="B341" s="36" t="s">
        <v>625</v>
      </c>
      <c r="C341" s="35">
        <v>34520</v>
      </c>
      <c r="D341" s="53">
        <v>0</v>
      </c>
      <c r="E341" s="35">
        <v>34520</v>
      </c>
      <c r="F341" s="41">
        <v>0</v>
      </c>
      <c r="G341" s="66">
        <f t="shared" si="9"/>
        <v>0</v>
      </c>
      <c r="H341" s="76"/>
    </row>
    <row r="342" spans="1:8" ht="31.5" hidden="1" outlineLevel="3" x14ac:dyDescent="0.25">
      <c r="A342" s="4" t="s">
        <v>628</v>
      </c>
      <c r="B342" s="36" t="s">
        <v>627</v>
      </c>
      <c r="C342" s="35">
        <v>540000</v>
      </c>
      <c r="D342" s="53">
        <v>0</v>
      </c>
      <c r="E342" s="35">
        <v>540000</v>
      </c>
      <c r="F342" s="41">
        <v>0</v>
      </c>
      <c r="G342" s="66">
        <f t="shared" ref="G342:G376" si="10">E342-C342</f>
        <v>0</v>
      </c>
      <c r="H342" s="76"/>
    </row>
    <row r="343" spans="1:8" ht="31.5" hidden="1" outlineLevel="3" x14ac:dyDescent="0.25">
      <c r="A343" s="4" t="s">
        <v>630</v>
      </c>
      <c r="B343" s="36" t="s">
        <v>629</v>
      </c>
      <c r="C343" s="35">
        <v>483277</v>
      </c>
      <c r="D343" s="53">
        <v>0</v>
      </c>
      <c r="E343" s="35">
        <v>483277</v>
      </c>
      <c r="F343" s="41">
        <v>0</v>
      </c>
      <c r="G343" s="66">
        <f t="shared" si="10"/>
        <v>0</v>
      </c>
      <c r="H343" s="76"/>
    </row>
    <row r="344" spans="1:8" s="49" customFormat="1" ht="47.25" hidden="1" outlineLevel="3" x14ac:dyDescent="0.25">
      <c r="A344" s="46" t="s">
        <v>1663</v>
      </c>
      <c r="B344" s="62" t="s">
        <v>1662</v>
      </c>
      <c r="C344" s="47">
        <v>0</v>
      </c>
      <c r="D344" s="53">
        <v>0</v>
      </c>
      <c r="E344" s="47">
        <v>0</v>
      </c>
      <c r="F344" s="48">
        <v>0</v>
      </c>
      <c r="G344" s="67">
        <f t="shared" si="10"/>
        <v>0</v>
      </c>
      <c r="H344" s="77"/>
    </row>
    <row r="345" spans="1:8" ht="94.5" hidden="1" outlineLevel="3" x14ac:dyDescent="0.25">
      <c r="A345" s="4" t="s">
        <v>632</v>
      </c>
      <c r="B345" s="36" t="s">
        <v>631</v>
      </c>
      <c r="C345" s="35">
        <v>457478</v>
      </c>
      <c r="D345" s="53">
        <v>0</v>
      </c>
      <c r="E345" s="35">
        <v>457478</v>
      </c>
      <c r="F345" s="41">
        <v>0</v>
      </c>
      <c r="G345" s="66">
        <f t="shared" si="10"/>
        <v>0</v>
      </c>
      <c r="H345" s="76"/>
    </row>
    <row r="346" spans="1:8" ht="15.75" hidden="1" outlineLevel="2" x14ac:dyDescent="0.25">
      <c r="A346" s="3" t="s">
        <v>634</v>
      </c>
      <c r="B346" s="61" t="s">
        <v>633</v>
      </c>
      <c r="C346" s="35">
        <v>4517356</v>
      </c>
      <c r="D346" s="53">
        <v>0</v>
      </c>
      <c r="E346" s="35">
        <v>4517356</v>
      </c>
      <c r="F346" s="41">
        <v>0</v>
      </c>
      <c r="G346" s="66">
        <f t="shared" si="10"/>
        <v>0</v>
      </c>
      <c r="H346" s="76"/>
    </row>
    <row r="347" spans="1:8" ht="47.25" hidden="1" outlineLevel="3" x14ac:dyDescent="0.25">
      <c r="A347" s="4" t="s">
        <v>636</v>
      </c>
      <c r="B347" s="36" t="s">
        <v>635</v>
      </c>
      <c r="C347" s="35">
        <v>4226762</v>
      </c>
      <c r="D347" s="53">
        <v>0</v>
      </c>
      <c r="E347" s="35">
        <v>4226762</v>
      </c>
      <c r="F347" s="41">
        <v>0</v>
      </c>
      <c r="G347" s="66">
        <f t="shared" si="10"/>
        <v>0</v>
      </c>
      <c r="H347" s="76"/>
    </row>
    <row r="348" spans="1:8" ht="15.75" hidden="1" outlineLevel="3" x14ac:dyDescent="0.25">
      <c r="A348" s="4" t="s">
        <v>638</v>
      </c>
      <c r="B348" s="36" t="s">
        <v>637</v>
      </c>
      <c r="C348" s="35">
        <v>290594</v>
      </c>
      <c r="D348" s="53">
        <v>0</v>
      </c>
      <c r="E348" s="35">
        <v>290594</v>
      </c>
      <c r="F348" s="41">
        <v>0</v>
      </c>
      <c r="G348" s="66">
        <f t="shared" si="10"/>
        <v>0</v>
      </c>
      <c r="H348" s="76"/>
    </row>
    <row r="349" spans="1:8" ht="78.75" collapsed="1" x14ac:dyDescent="0.25">
      <c r="A349" s="1" t="s">
        <v>640</v>
      </c>
      <c r="B349" s="60" t="s">
        <v>639</v>
      </c>
      <c r="C349" s="11">
        <v>599859497</v>
      </c>
      <c r="D349" s="51">
        <f>D350+D355+D358+D361+D377</f>
        <v>0</v>
      </c>
      <c r="E349" s="11">
        <v>597259497</v>
      </c>
      <c r="F349" s="39">
        <v>576661.28799999994</v>
      </c>
      <c r="G349" s="70">
        <f t="shared" si="10"/>
        <v>-2600000</v>
      </c>
      <c r="H349" s="74"/>
    </row>
    <row r="350" spans="1:8" ht="31.5" hidden="1" outlineLevel="1" x14ac:dyDescent="0.25">
      <c r="A350" s="3" t="s">
        <v>642</v>
      </c>
      <c r="B350" s="61" t="s">
        <v>641</v>
      </c>
      <c r="C350" s="38">
        <v>326150</v>
      </c>
      <c r="D350" s="52">
        <v>0</v>
      </c>
      <c r="E350" s="38">
        <v>326150</v>
      </c>
      <c r="F350" s="40">
        <v>0</v>
      </c>
      <c r="G350" s="66">
        <f t="shared" si="10"/>
        <v>0</v>
      </c>
      <c r="H350" s="75"/>
    </row>
    <row r="351" spans="1:8" ht="31.5" hidden="1" outlineLevel="2" x14ac:dyDescent="0.25">
      <c r="A351" s="3" t="s">
        <v>644</v>
      </c>
      <c r="B351" s="61" t="s">
        <v>643</v>
      </c>
      <c r="C351" s="35">
        <v>265500</v>
      </c>
      <c r="D351" s="53">
        <v>0</v>
      </c>
      <c r="E351" s="35">
        <v>265500</v>
      </c>
      <c r="F351" s="41">
        <v>0</v>
      </c>
      <c r="G351" s="66">
        <f t="shared" si="10"/>
        <v>0</v>
      </c>
      <c r="H351" s="76"/>
    </row>
    <row r="352" spans="1:8" ht="47.25" hidden="1" outlineLevel="3" x14ac:dyDescent="0.25">
      <c r="A352" s="4" t="s">
        <v>646</v>
      </c>
      <c r="B352" s="36" t="s">
        <v>645</v>
      </c>
      <c r="C352" s="35">
        <v>265500</v>
      </c>
      <c r="D352" s="53">
        <v>0</v>
      </c>
      <c r="E352" s="35">
        <v>265500</v>
      </c>
      <c r="F352" s="41">
        <v>0</v>
      </c>
      <c r="G352" s="66">
        <f t="shared" si="10"/>
        <v>0</v>
      </c>
      <c r="H352" s="76"/>
    </row>
    <row r="353" spans="1:8" ht="47.25" hidden="1" outlineLevel="2" x14ac:dyDescent="0.25">
      <c r="A353" s="3" t="s">
        <v>648</v>
      </c>
      <c r="B353" s="61" t="s">
        <v>647</v>
      </c>
      <c r="C353" s="35">
        <v>60650</v>
      </c>
      <c r="D353" s="53">
        <v>0</v>
      </c>
      <c r="E353" s="35">
        <v>60650</v>
      </c>
      <c r="F353" s="41">
        <v>0</v>
      </c>
      <c r="G353" s="66">
        <f t="shared" si="10"/>
        <v>0</v>
      </c>
      <c r="H353" s="76"/>
    </row>
    <row r="354" spans="1:8" ht="31.5" hidden="1" outlineLevel="3" x14ac:dyDescent="0.25">
      <c r="A354" s="4" t="s">
        <v>650</v>
      </c>
      <c r="B354" s="36" t="s">
        <v>649</v>
      </c>
      <c r="C354" s="35">
        <v>60650</v>
      </c>
      <c r="D354" s="53">
        <v>0</v>
      </c>
      <c r="E354" s="35">
        <v>60650</v>
      </c>
      <c r="F354" s="41">
        <v>0</v>
      </c>
      <c r="G354" s="66">
        <f t="shared" si="10"/>
        <v>0</v>
      </c>
      <c r="H354" s="76"/>
    </row>
    <row r="355" spans="1:8" ht="31.5" hidden="1" outlineLevel="1" x14ac:dyDescent="0.25">
      <c r="A355" s="3" t="s">
        <v>652</v>
      </c>
      <c r="B355" s="61" t="s">
        <v>651</v>
      </c>
      <c r="C355" s="38">
        <v>350000</v>
      </c>
      <c r="D355" s="52">
        <v>0</v>
      </c>
      <c r="E355" s="38">
        <v>350000</v>
      </c>
      <c r="F355" s="40">
        <v>0</v>
      </c>
      <c r="G355" s="66">
        <f t="shared" si="10"/>
        <v>0</v>
      </c>
      <c r="H355" s="75"/>
    </row>
    <row r="356" spans="1:8" ht="47.25" hidden="1" outlineLevel="2" x14ac:dyDescent="0.25">
      <c r="A356" s="3" t="s">
        <v>654</v>
      </c>
      <c r="B356" s="61" t="s">
        <v>653</v>
      </c>
      <c r="C356" s="35">
        <v>350000</v>
      </c>
      <c r="D356" s="53">
        <v>0</v>
      </c>
      <c r="E356" s="35">
        <v>350000</v>
      </c>
      <c r="F356" s="41">
        <v>0</v>
      </c>
      <c r="G356" s="66">
        <f t="shared" si="10"/>
        <v>0</v>
      </c>
      <c r="H356" s="76"/>
    </row>
    <row r="357" spans="1:8" ht="47.25" hidden="1" outlineLevel="3" x14ac:dyDescent="0.25">
      <c r="A357" s="4" t="s">
        <v>656</v>
      </c>
      <c r="B357" s="36" t="s">
        <v>655</v>
      </c>
      <c r="C357" s="35">
        <v>350000</v>
      </c>
      <c r="D357" s="53">
        <v>0</v>
      </c>
      <c r="E357" s="35">
        <v>350000</v>
      </c>
      <c r="F357" s="41">
        <v>0</v>
      </c>
      <c r="G357" s="66">
        <f t="shared" si="10"/>
        <v>0</v>
      </c>
      <c r="H357" s="76"/>
    </row>
    <row r="358" spans="1:8" ht="78.75" hidden="1" outlineLevel="1" x14ac:dyDescent="0.25">
      <c r="A358" s="3" t="s">
        <v>658</v>
      </c>
      <c r="B358" s="61" t="s">
        <v>657</v>
      </c>
      <c r="C358" s="38">
        <v>11238837</v>
      </c>
      <c r="D358" s="52">
        <v>0</v>
      </c>
      <c r="E358" s="38">
        <v>11238837</v>
      </c>
      <c r="F358" s="40">
        <v>0</v>
      </c>
      <c r="G358" s="66">
        <f t="shared" si="10"/>
        <v>0</v>
      </c>
      <c r="H358" s="75"/>
    </row>
    <row r="359" spans="1:8" ht="31.5" hidden="1" outlineLevel="2" x14ac:dyDescent="0.25">
      <c r="A359" s="3" t="s">
        <v>660</v>
      </c>
      <c r="B359" s="61" t="s">
        <v>659</v>
      </c>
      <c r="C359" s="35">
        <v>11238837</v>
      </c>
      <c r="D359" s="53">
        <v>0</v>
      </c>
      <c r="E359" s="35">
        <v>11238837</v>
      </c>
      <c r="F359" s="41">
        <v>0</v>
      </c>
      <c r="G359" s="66">
        <f t="shared" si="10"/>
        <v>0</v>
      </c>
      <c r="H359" s="76"/>
    </row>
    <row r="360" spans="1:8" ht="31.5" hidden="1" outlineLevel="3" x14ac:dyDescent="0.25">
      <c r="A360" s="4" t="s">
        <v>662</v>
      </c>
      <c r="B360" s="36" t="s">
        <v>661</v>
      </c>
      <c r="C360" s="35">
        <v>11238837</v>
      </c>
      <c r="D360" s="53">
        <v>0</v>
      </c>
      <c r="E360" s="35">
        <v>11238837</v>
      </c>
      <c r="F360" s="41">
        <v>0</v>
      </c>
      <c r="G360" s="66">
        <f t="shared" si="10"/>
        <v>0</v>
      </c>
      <c r="H360" s="76"/>
    </row>
    <row r="361" spans="1:8" ht="47.25" hidden="1" outlineLevel="1" x14ac:dyDescent="0.25">
      <c r="A361" s="3" t="s">
        <v>664</v>
      </c>
      <c r="B361" s="61" t="s">
        <v>663</v>
      </c>
      <c r="C361" s="38">
        <v>586444510</v>
      </c>
      <c r="D361" s="52">
        <v>0</v>
      </c>
      <c r="E361" s="38">
        <v>583844510</v>
      </c>
      <c r="F361" s="40">
        <v>576661.28799999994</v>
      </c>
      <c r="G361" s="66">
        <f t="shared" si="10"/>
        <v>-2600000</v>
      </c>
      <c r="H361" s="75"/>
    </row>
    <row r="362" spans="1:8" ht="31.5" hidden="1" outlineLevel="2" x14ac:dyDescent="0.25">
      <c r="A362" s="3" t="s">
        <v>666</v>
      </c>
      <c r="B362" s="61" t="s">
        <v>665</v>
      </c>
      <c r="C362" s="35">
        <v>512503708</v>
      </c>
      <c r="D362" s="53">
        <v>0</v>
      </c>
      <c r="E362" s="35">
        <v>509903708</v>
      </c>
      <c r="F362" s="41">
        <v>509991.386</v>
      </c>
      <c r="G362" s="66">
        <f t="shared" si="10"/>
        <v>-2600000</v>
      </c>
      <c r="H362" s="76"/>
    </row>
    <row r="363" spans="1:8" ht="31.5" hidden="1" outlineLevel="3" x14ac:dyDescent="0.25">
      <c r="A363" s="4" t="s">
        <v>668</v>
      </c>
      <c r="B363" s="36" t="s">
        <v>667</v>
      </c>
      <c r="C363" s="35">
        <v>460936605</v>
      </c>
      <c r="D363" s="53">
        <v>0</v>
      </c>
      <c r="E363" s="35">
        <v>459836605</v>
      </c>
      <c r="F363" s="41">
        <v>454726.533</v>
      </c>
      <c r="G363" s="66">
        <f t="shared" si="10"/>
        <v>-1100000</v>
      </c>
      <c r="H363" s="76"/>
    </row>
    <row r="364" spans="1:8" ht="47.25" hidden="1" outlineLevel="3" x14ac:dyDescent="0.25">
      <c r="A364" s="4" t="s">
        <v>670</v>
      </c>
      <c r="B364" s="36" t="s">
        <v>669</v>
      </c>
      <c r="C364" s="35">
        <v>51521789</v>
      </c>
      <c r="D364" s="53">
        <v>0</v>
      </c>
      <c r="E364" s="35">
        <v>50021789</v>
      </c>
      <c r="F364" s="41">
        <v>50219.538999999997</v>
      </c>
      <c r="G364" s="66">
        <f t="shared" si="10"/>
        <v>-1500000</v>
      </c>
      <c r="H364" s="76"/>
    </row>
    <row r="365" spans="1:8" ht="63" hidden="1" outlineLevel="3" x14ac:dyDescent="0.25">
      <c r="A365" s="4" t="s">
        <v>672</v>
      </c>
      <c r="B365" s="36" t="s">
        <v>671</v>
      </c>
      <c r="C365" s="35">
        <v>45314</v>
      </c>
      <c r="D365" s="53">
        <v>0</v>
      </c>
      <c r="E365" s="35">
        <v>45314</v>
      </c>
      <c r="F365" s="41">
        <v>45.314</v>
      </c>
      <c r="G365" s="66">
        <f t="shared" si="10"/>
        <v>0</v>
      </c>
      <c r="H365" s="76"/>
    </row>
    <row r="366" spans="1:8" ht="47.25" hidden="1" outlineLevel="3" x14ac:dyDescent="0.25">
      <c r="A366" s="5" t="s">
        <v>1665</v>
      </c>
      <c r="B366" s="36" t="s">
        <v>1664</v>
      </c>
      <c r="C366" s="35">
        <v>0</v>
      </c>
      <c r="D366" s="53">
        <v>0</v>
      </c>
      <c r="E366" s="35">
        <v>0</v>
      </c>
      <c r="F366" s="41">
        <v>5000</v>
      </c>
      <c r="G366" s="66">
        <f t="shared" si="10"/>
        <v>0</v>
      </c>
      <c r="H366" s="76"/>
    </row>
    <row r="367" spans="1:8" ht="110.25" hidden="1" outlineLevel="2" x14ac:dyDescent="0.25">
      <c r="A367" s="3" t="s">
        <v>674</v>
      </c>
      <c r="B367" s="61" t="s">
        <v>673</v>
      </c>
      <c r="C367" s="35">
        <v>10755965</v>
      </c>
      <c r="D367" s="53">
        <v>0</v>
      </c>
      <c r="E367" s="35">
        <v>10755965</v>
      </c>
      <c r="F367" s="41">
        <v>10883.004000000001</v>
      </c>
      <c r="G367" s="66">
        <f t="shared" si="10"/>
        <v>0</v>
      </c>
      <c r="H367" s="76"/>
    </row>
    <row r="368" spans="1:8" ht="47.25" hidden="1" outlineLevel="3" x14ac:dyDescent="0.25">
      <c r="A368" s="4" t="s">
        <v>676</v>
      </c>
      <c r="B368" s="36" t="s">
        <v>675</v>
      </c>
      <c r="C368" s="35">
        <v>10755965</v>
      </c>
      <c r="D368" s="53">
        <v>0</v>
      </c>
      <c r="E368" s="35">
        <v>10755965</v>
      </c>
      <c r="F368" s="41">
        <v>10883.004000000001</v>
      </c>
      <c r="G368" s="66">
        <f t="shared" si="10"/>
        <v>0</v>
      </c>
      <c r="H368" s="76"/>
    </row>
    <row r="369" spans="1:8" ht="31.5" hidden="1" outlineLevel="2" x14ac:dyDescent="0.25">
      <c r="A369" s="3" t="s">
        <v>678</v>
      </c>
      <c r="B369" s="61" t="s">
        <v>677</v>
      </c>
      <c r="C369" s="35">
        <v>9167991</v>
      </c>
      <c r="D369" s="53">
        <v>0</v>
      </c>
      <c r="E369" s="35">
        <v>9167991</v>
      </c>
      <c r="F369" s="41">
        <v>8672.5580000000009</v>
      </c>
      <c r="G369" s="66">
        <f t="shared" si="10"/>
        <v>0</v>
      </c>
      <c r="H369" s="76"/>
    </row>
    <row r="370" spans="1:8" ht="47.25" hidden="1" outlineLevel="3" x14ac:dyDescent="0.25">
      <c r="A370" s="4" t="s">
        <v>680</v>
      </c>
      <c r="B370" s="36" t="s">
        <v>679</v>
      </c>
      <c r="C370" s="35">
        <v>9167991</v>
      </c>
      <c r="D370" s="53">
        <v>0</v>
      </c>
      <c r="E370" s="35">
        <v>9167991</v>
      </c>
      <c r="F370" s="41">
        <v>8672.5580000000009</v>
      </c>
      <c r="G370" s="66">
        <f t="shared" si="10"/>
        <v>0</v>
      </c>
      <c r="H370" s="76"/>
    </row>
    <row r="371" spans="1:8" ht="31.5" hidden="1" outlineLevel="2" x14ac:dyDescent="0.25">
      <c r="A371" s="3" t="s">
        <v>682</v>
      </c>
      <c r="B371" s="61" t="s">
        <v>681</v>
      </c>
      <c r="C371" s="35">
        <v>940000</v>
      </c>
      <c r="D371" s="53">
        <v>0</v>
      </c>
      <c r="E371" s="35">
        <v>940000</v>
      </c>
      <c r="F371" s="41">
        <v>940</v>
      </c>
      <c r="G371" s="66">
        <f t="shared" si="10"/>
        <v>0</v>
      </c>
      <c r="H371" s="76"/>
    </row>
    <row r="372" spans="1:8" ht="47.25" hidden="1" outlineLevel="3" x14ac:dyDescent="0.25">
      <c r="A372" s="4" t="s">
        <v>683</v>
      </c>
      <c r="B372" s="36" t="s">
        <v>679</v>
      </c>
      <c r="C372" s="35">
        <v>940000</v>
      </c>
      <c r="D372" s="53">
        <v>0</v>
      </c>
      <c r="E372" s="35">
        <v>940000</v>
      </c>
      <c r="F372" s="41">
        <v>940</v>
      </c>
      <c r="G372" s="66">
        <f t="shared" si="10"/>
        <v>0</v>
      </c>
      <c r="H372" s="76"/>
    </row>
    <row r="373" spans="1:8" ht="47.25" hidden="1" outlineLevel="2" x14ac:dyDescent="0.25">
      <c r="A373" s="3" t="s">
        <v>685</v>
      </c>
      <c r="B373" s="61" t="s">
        <v>684</v>
      </c>
      <c r="C373" s="35">
        <v>5530040</v>
      </c>
      <c r="D373" s="53">
        <v>0</v>
      </c>
      <c r="E373" s="35">
        <v>5530040</v>
      </c>
      <c r="F373" s="41">
        <v>6023.1540000000005</v>
      </c>
      <c r="G373" s="66">
        <f t="shared" si="10"/>
        <v>0</v>
      </c>
      <c r="H373" s="76"/>
    </row>
    <row r="374" spans="1:8" ht="63" hidden="1" outlineLevel="3" x14ac:dyDescent="0.25">
      <c r="A374" s="4" t="s">
        <v>687</v>
      </c>
      <c r="B374" s="36" t="s">
        <v>686</v>
      </c>
      <c r="C374" s="35">
        <v>5530040</v>
      </c>
      <c r="D374" s="53">
        <v>0</v>
      </c>
      <c r="E374" s="35">
        <v>5530040</v>
      </c>
      <c r="F374" s="41">
        <v>6023.1540000000005</v>
      </c>
      <c r="G374" s="66">
        <f t="shared" si="10"/>
        <v>0</v>
      </c>
      <c r="H374" s="76"/>
    </row>
    <row r="375" spans="1:8" ht="47.25" hidden="1" outlineLevel="2" x14ac:dyDescent="0.25">
      <c r="A375" s="3" t="s">
        <v>689</v>
      </c>
      <c r="B375" s="61" t="s">
        <v>688</v>
      </c>
      <c r="C375" s="35">
        <v>47546806</v>
      </c>
      <c r="D375" s="53">
        <v>0</v>
      </c>
      <c r="E375" s="35">
        <v>47546806</v>
      </c>
      <c r="F375" s="41">
        <v>40151.186000000002</v>
      </c>
      <c r="G375" s="66">
        <f t="shared" si="10"/>
        <v>0</v>
      </c>
      <c r="H375" s="76"/>
    </row>
    <row r="376" spans="1:8" ht="31.5" hidden="1" outlineLevel="3" x14ac:dyDescent="0.25">
      <c r="A376" s="4" t="s">
        <v>691</v>
      </c>
      <c r="B376" s="36" t="s">
        <v>690</v>
      </c>
      <c r="C376" s="35">
        <v>47546806</v>
      </c>
      <c r="D376" s="53">
        <v>0</v>
      </c>
      <c r="E376" s="35">
        <v>47546806</v>
      </c>
      <c r="F376" s="41">
        <v>40151.186000000002</v>
      </c>
      <c r="G376" s="66">
        <f t="shared" si="10"/>
        <v>0</v>
      </c>
      <c r="H376" s="76"/>
    </row>
    <row r="377" spans="1:8" ht="47.25" hidden="1" outlineLevel="1" x14ac:dyDescent="0.25">
      <c r="A377" s="3" t="s">
        <v>693</v>
      </c>
      <c r="B377" s="61" t="s">
        <v>692</v>
      </c>
      <c r="C377" s="38">
        <v>1500000</v>
      </c>
      <c r="D377" s="52">
        <v>0</v>
      </c>
      <c r="E377" s="38">
        <v>1500000</v>
      </c>
      <c r="F377" s="40">
        <v>0</v>
      </c>
      <c r="G377" s="66">
        <f t="shared" ref="G377:G416" si="11">E377-C377</f>
        <v>0</v>
      </c>
      <c r="H377" s="75"/>
    </row>
    <row r="378" spans="1:8" ht="31.5" hidden="1" outlineLevel="2" x14ac:dyDescent="0.25">
      <c r="A378" s="3" t="s">
        <v>695</v>
      </c>
      <c r="B378" s="61" t="s">
        <v>694</v>
      </c>
      <c r="C378" s="35">
        <v>1500000</v>
      </c>
      <c r="D378" s="53">
        <v>0</v>
      </c>
      <c r="E378" s="35">
        <v>1500000</v>
      </c>
      <c r="F378" s="41">
        <v>0</v>
      </c>
      <c r="G378" s="66">
        <f t="shared" si="11"/>
        <v>0</v>
      </c>
      <c r="H378" s="76"/>
    </row>
    <row r="379" spans="1:8" ht="31.5" hidden="1" outlineLevel="3" x14ac:dyDescent="0.25">
      <c r="A379" s="4" t="s">
        <v>697</v>
      </c>
      <c r="B379" s="36" t="s">
        <v>696</v>
      </c>
      <c r="C379" s="35">
        <v>1500000</v>
      </c>
      <c r="D379" s="53">
        <v>0</v>
      </c>
      <c r="E379" s="35">
        <v>1500000</v>
      </c>
      <c r="F379" s="41">
        <v>0</v>
      </c>
      <c r="G379" s="66">
        <f t="shared" si="11"/>
        <v>0</v>
      </c>
      <c r="H379" s="76"/>
    </row>
    <row r="380" spans="1:8" s="71" customFormat="1" ht="31.5" collapsed="1" x14ac:dyDescent="0.25">
      <c r="A380" s="1" t="s">
        <v>699</v>
      </c>
      <c r="B380" s="60" t="s">
        <v>698</v>
      </c>
      <c r="C380" s="11">
        <v>2065732236</v>
      </c>
      <c r="D380" s="51">
        <f>D381+D415+D426+D441</f>
        <v>127099.40199999999</v>
      </c>
      <c r="E380" s="11">
        <v>2150095585</v>
      </c>
      <c r="F380" s="39">
        <v>1975128.3019999999</v>
      </c>
      <c r="G380" s="70">
        <f t="shared" si="11"/>
        <v>84363349</v>
      </c>
      <c r="H380" s="74"/>
    </row>
    <row r="381" spans="1:8" ht="31.5" hidden="1" outlineLevel="1" x14ac:dyDescent="0.25">
      <c r="A381" s="3" t="s">
        <v>701</v>
      </c>
      <c r="B381" s="61" t="s">
        <v>700</v>
      </c>
      <c r="C381" s="38">
        <v>1870016730</v>
      </c>
      <c r="D381" s="52">
        <f>D382+D392+D394+D398+D400+D403+D407+D411+D413</f>
        <v>20310.499</v>
      </c>
      <c r="E381" s="38">
        <v>1961522802</v>
      </c>
      <c r="F381" s="40">
        <v>1825924.314</v>
      </c>
      <c r="G381" s="66">
        <f t="shared" si="11"/>
        <v>91506072</v>
      </c>
      <c r="H381" s="75"/>
    </row>
    <row r="382" spans="1:8" ht="47.25" hidden="1" outlineLevel="2" x14ac:dyDescent="0.25">
      <c r="A382" s="3" t="s">
        <v>703</v>
      </c>
      <c r="B382" s="61" t="s">
        <v>702</v>
      </c>
      <c r="C382" s="35">
        <v>185803213</v>
      </c>
      <c r="D382" s="53">
        <v>0</v>
      </c>
      <c r="E382" s="35">
        <v>186451672</v>
      </c>
      <c r="F382" s="41">
        <v>204333.89499999999</v>
      </c>
      <c r="G382" s="66">
        <f t="shared" si="11"/>
        <v>648459</v>
      </c>
      <c r="H382" s="76"/>
    </row>
    <row r="383" spans="1:8" ht="31.5" hidden="1" outlineLevel="3" x14ac:dyDescent="0.25">
      <c r="A383" s="4" t="s">
        <v>705</v>
      </c>
      <c r="B383" s="36" t="s">
        <v>704</v>
      </c>
      <c r="C383" s="35">
        <v>183847794</v>
      </c>
      <c r="D383" s="53">
        <v>0</v>
      </c>
      <c r="E383" s="35">
        <v>184670563</v>
      </c>
      <c r="F383" s="41">
        <v>173583.40700000001</v>
      </c>
      <c r="G383" s="66">
        <f t="shared" si="11"/>
        <v>822769</v>
      </c>
      <c r="H383" s="76"/>
    </row>
    <row r="384" spans="1:8" ht="15.75" hidden="1" outlineLevel="3" x14ac:dyDescent="0.25">
      <c r="A384" s="4" t="s">
        <v>707</v>
      </c>
      <c r="B384" s="36" t="s">
        <v>706</v>
      </c>
      <c r="C384" s="35">
        <v>255000</v>
      </c>
      <c r="D384" s="53">
        <v>0</v>
      </c>
      <c r="E384" s="35">
        <v>255000</v>
      </c>
      <c r="F384" s="41">
        <v>255</v>
      </c>
      <c r="G384" s="66">
        <f t="shared" si="11"/>
        <v>0</v>
      </c>
      <c r="H384" s="76"/>
    </row>
    <row r="385" spans="1:8" ht="94.5" hidden="1" outlineLevel="3" x14ac:dyDescent="0.25">
      <c r="A385" s="4" t="s">
        <v>709</v>
      </c>
      <c r="B385" s="36" t="s">
        <v>708</v>
      </c>
      <c r="C385" s="35">
        <v>1591601</v>
      </c>
      <c r="D385" s="53">
        <v>0</v>
      </c>
      <c r="E385" s="35">
        <v>1417291</v>
      </c>
      <c r="F385" s="41">
        <v>1591.6010000000001</v>
      </c>
      <c r="G385" s="66">
        <f t="shared" si="11"/>
        <v>-174310</v>
      </c>
      <c r="H385" s="76"/>
    </row>
    <row r="386" spans="1:8" ht="141.75" hidden="1" outlineLevel="3" x14ac:dyDescent="0.25">
      <c r="A386" s="4" t="s">
        <v>711</v>
      </c>
      <c r="B386" s="36" t="s">
        <v>710</v>
      </c>
      <c r="C386" s="35">
        <v>1360</v>
      </c>
      <c r="D386" s="53">
        <v>0</v>
      </c>
      <c r="E386" s="35">
        <v>1360</v>
      </c>
      <c r="F386" s="41">
        <v>1.36</v>
      </c>
      <c r="G386" s="66">
        <f t="shared" si="11"/>
        <v>0</v>
      </c>
      <c r="H386" s="76"/>
    </row>
    <row r="387" spans="1:8" ht="110.25" hidden="1" outlineLevel="3" x14ac:dyDescent="0.25">
      <c r="A387" s="4" t="s">
        <v>713</v>
      </c>
      <c r="B387" s="36" t="s">
        <v>712</v>
      </c>
      <c r="C387" s="35">
        <v>22984</v>
      </c>
      <c r="D387" s="53">
        <v>0</v>
      </c>
      <c r="E387" s="35">
        <v>22984</v>
      </c>
      <c r="F387" s="41">
        <v>22.984000000000002</v>
      </c>
      <c r="G387" s="66">
        <f t="shared" si="11"/>
        <v>0</v>
      </c>
      <c r="H387" s="76"/>
    </row>
    <row r="388" spans="1:8" ht="141.75" hidden="1" outlineLevel="3" x14ac:dyDescent="0.25">
      <c r="A388" s="4" t="s">
        <v>715</v>
      </c>
      <c r="B388" s="36" t="s">
        <v>714</v>
      </c>
      <c r="C388" s="35">
        <v>45774</v>
      </c>
      <c r="D388" s="53">
        <v>0</v>
      </c>
      <c r="E388" s="35">
        <v>45774</v>
      </c>
      <c r="F388" s="41">
        <v>45.774000000000001</v>
      </c>
      <c r="G388" s="66">
        <f t="shared" si="11"/>
        <v>0</v>
      </c>
      <c r="H388" s="76"/>
    </row>
    <row r="389" spans="1:8" ht="157.5" hidden="1" outlineLevel="3" x14ac:dyDescent="0.25">
      <c r="A389" s="4" t="s">
        <v>717</v>
      </c>
      <c r="B389" s="36" t="s">
        <v>716</v>
      </c>
      <c r="C389" s="35">
        <v>38700</v>
      </c>
      <c r="D389" s="53">
        <v>0</v>
      </c>
      <c r="E389" s="35">
        <v>38700</v>
      </c>
      <c r="F389" s="41">
        <v>38.700000000000003</v>
      </c>
      <c r="G389" s="66">
        <f t="shared" si="11"/>
        <v>0</v>
      </c>
      <c r="H389" s="76"/>
    </row>
    <row r="390" spans="1:8" ht="31.5" hidden="1" outlineLevel="3" x14ac:dyDescent="0.25">
      <c r="A390" s="5" t="s">
        <v>1668</v>
      </c>
      <c r="B390" s="36" t="s">
        <v>1666</v>
      </c>
      <c r="C390" s="35">
        <v>0</v>
      </c>
      <c r="D390" s="53">
        <v>0</v>
      </c>
      <c r="E390" s="35">
        <v>0</v>
      </c>
      <c r="F390" s="41">
        <v>0</v>
      </c>
      <c r="G390" s="66">
        <f t="shared" si="11"/>
        <v>0</v>
      </c>
      <c r="H390" s="76"/>
    </row>
    <row r="391" spans="1:8" ht="31.5" hidden="1" outlineLevel="3" x14ac:dyDescent="0.25">
      <c r="A391" s="5" t="s">
        <v>1669</v>
      </c>
      <c r="B391" s="36" t="s">
        <v>1667</v>
      </c>
      <c r="C391" s="35">
        <v>0</v>
      </c>
      <c r="D391" s="53">
        <v>0</v>
      </c>
      <c r="E391" s="35">
        <v>0</v>
      </c>
      <c r="F391" s="41">
        <v>28795.069</v>
      </c>
      <c r="G391" s="66">
        <f t="shared" si="11"/>
        <v>0</v>
      </c>
      <c r="H391" s="76"/>
    </row>
    <row r="392" spans="1:8" ht="47.25" hidden="1" outlineLevel="2" x14ac:dyDescent="0.25">
      <c r="A392" s="3" t="s">
        <v>719</v>
      </c>
      <c r="B392" s="61" t="s">
        <v>718</v>
      </c>
      <c r="C392" s="35">
        <v>4678733</v>
      </c>
      <c r="D392" s="53">
        <f>D393</f>
        <v>3321.9</v>
      </c>
      <c r="E392" s="35">
        <v>4678733</v>
      </c>
      <c r="F392" s="41">
        <v>4695.7539999999999</v>
      </c>
      <c r="G392" s="66">
        <f t="shared" si="11"/>
        <v>0</v>
      </c>
      <c r="H392" s="76"/>
    </row>
    <row r="393" spans="1:8" ht="63" hidden="1" outlineLevel="3" x14ac:dyDescent="0.25">
      <c r="A393" s="4" t="s">
        <v>721</v>
      </c>
      <c r="B393" s="36" t="s">
        <v>720</v>
      </c>
      <c r="C393" s="35">
        <v>4678733</v>
      </c>
      <c r="D393" s="53">
        <v>3321.9</v>
      </c>
      <c r="E393" s="35">
        <v>4678733</v>
      </c>
      <c r="F393" s="41">
        <v>4695.7539999999999</v>
      </c>
      <c r="G393" s="66">
        <f t="shared" si="11"/>
        <v>0</v>
      </c>
      <c r="H393" s="76"/>
    </row>
    <row r="394" spans="1:8" ht="31.5" hidden="1" outlineLevel="2" x14ac:dyDescent="0.25">
      <c r="A394" s="3" t="s">
        <v>723</v>
      </c>
      <c r="B394" s="61" t="s">
        <v>722</v>
      </c>
      <c r="C394" s="35">
        <v>920000</v>
      </c>
      <c r="D394" s="53">
        <f>D395+D396+D397</f>
        <v>605.93299999999999</v>
      </c>
      <c r="E394" s="35">
        <v>920000</v>
      </c>
      <c r="F394" s="41">
        <v>290</v>
      </c>
      <c r="G394" s="66">
        <f t="shared" si="11"/>
        <v>0</v>
      </c>
      <c r="H394" s="76"/>
    </row>
    <row r="395" spans="1:8" ht="31.5" hidden="1" outlineLevel="3" x14ac:dyDescent="0.25">
      <c r="A395" s="4" t="s">
        <v>725</v>
      </c>
      <c r="B395" s="36" t="s">
        <v>724</v>
      </c>
      <c r="C395" s="35">
        <v>70000</v>
      </c>
      <c r="D395" s="53">
        <v>0</v>
      </c>
      <c r="E395" s="35">
        <v>70000</v>
      </c>
      <c r="F395" s="41">
        <v>70</v>
      </c>
      <c r="G395" s="66">
        <f t="shared" si="11"/>
        <v>0</v>
      </c>
      <c r="H395" s="76"/>
    </row>
    <row r="396" spans="1:8" ht="15.75" hidden="1" outlineLevel="3" x14ac:dyDescent="0.25">
      <c r="A396" s="5" t="s">
        <v>1671</v>
      </c>
      <c r="B396" s="36" t="s">
        <v>1670</v>
      </c>
      <c r="C396" s="35">
        <v>0</v>
      </c>
      <c r="D396" s="53">
        <v>0</v>
      </c>
      <c r="E396" s="35">
        <v>0</v>
      </c>
      <c r="F396" s="41">
        <v>220</v>
      </c>
      <c r="G396" s="66">
        <f t="shared" si="11"/>
        <v>0</v>
      </c>
      <c r="H396" s="76"/>
    </row>
    <row r="397" spans="1:8" ht="63" hidden="1" outlineLevel="3" x14ac:dyDescent="0.25">
      <c r="A397" s="4" t="s">
        <v>727</v>
      </c>
      <c r="B397" s="36" t="s">
        <v>726</v>
      </c>
      <c r="C397" s="35">
        <v>850000</v>
      </c>
      <c r="D397" s="53">
        <v>605.93299999999999</v>
      </c>
      <c r="E397" s="35">
        <v>850000</v>
      </c>
      <c r="F397" s="41">
        <v>0</v>
      </c>
      <c r="G397" s="66">
        <f t="shared" si="11"/>
        <v>0</v>
      </c>
      <c r="H397" s="76"/>
    </row>
    <row r="398" spans="1:8" ht="31.5" hidden="1" outlineLevel="2" x14ac:dyDescent="0.25">
      <c r="A398" s="3" t="s">
        <v>729</v>
      </c>
      <c r="B398" s="61" t="s">
        <v>728</v>
      </c>
      <c r="C398" s="35">
        <v>434544313</v>
      </c>
      <c r="D398" s="53">
        <v>0</v>
      </c>
      <c r="E398" s="35">
        <v>413704253</v>
      </c>
      <c r="F398" s="41">
        <v>379983.663</v>
      </c>
      <c r="G398" s="66">
        <f t="shared" si="11"/>
        <v>-20840060</v>
      </c>
      <c r="H398" s="76"/>
    </row>
    <row r="399" spans="1:8" ht="31.5" hidden="1" outlineLevel="3" x14ac:dyDescent="0.25">
      <c r="A399" s="4" t="s">
        <v>730</v>
      </c>
      <c r="B399" s="36" t="s">
        <v>704</v>
      </c>
      <c r="C399" s="35">
        <v>434544313</v>
      </c>
      <c r="D399" s="53">
        <v>0</v>
      </c>
      <c r="E399" s="35">
        <v>413704253</v>
      </c>
      <c r="F399" s="41">
        <v>379983.663</v>
      </c>
      <c r="G399" s="66">
        <f t="shared" si="11"/>
        <v>-20840060</v>
      </c>
      <c r="H399" s="76"/>
    </row>
    <row r="400" spans="1:8" ht="31.5" hidden="1" outlineLevel="2" x14ac:dyDescent="0.25">
      <c r="A400" s="3" t="s">
        <v>732</v>
      </c>
      <c r="B400" s="61" t="s">
        <v>731</v>
      </c>
      <c r="C400" s="35">
        <v>130125026</v>
      </c>
      <c r="D400" s="53">
        <f>D401+D402</f>
        <v>165.666</v>
      </c>
      <c r="E400" s="35">
        <v>131166300</v>
      </c>
      <c r="F400" s="41">
        <v>129413.12699999999</v>
      </c>
      <c r="G400" s="66">
        <f t="shared" si="11"/>
        <v>1041274</v>
      </c>
      <c r="H400" s="76"/>
    </row>
    <row r="401" spans="1:8" ht="31.5" hidden="1" outlineLevel="3" x14ac:dyDescent="0.25">
      <c r="A401" s="4" t="s">
        <v>733</v>
      </c>
      <c r="B401" s="36" t="s">
        <v>704</v>
      </c>
      <c r="C401" s="35">
        <v>129892631</v>
      </c>
      <c r="D401" s="53">
        <v>0</v>
      </c>
      <c r="E401" s="35">
        <v>130933905</v>
      </c>
      <c r="F401" s="41">
        <v>129413.12699999999</v>
      </c>
      <c r="G401" s="66">
        <f t="shared" si="11"/>
        <v>1041274</v>
      </c>
      <c r="H401" s="76"/>
    </row>
    <row r="402" spans="1:8" ht="31.5" hidden="1" outlineLevel="3" x14ac:dyDescent="0.25">
      <c r="A402" s="4" t="s">
        <v>735</v>
      </c>
      <c r="B402" s="36" t="s">
        <v>734</v>
      </c>
      <c r="C402" s="35">
        <v>232395</v>
      </c>
      <c r="D402" s="53">
        <v>165.666</v>
      </c>
      <c r="E402" s="35">
        <v>232395</v>
      </c>
      <c r="F402" s="41">
        <v>0</v>
      </c>
      <c r="G402" s="66">
        <f t="shared" si="11"/>
        <v>0</v>
      </c>
      <c r="H402" s="76"/>
    </row>
    <row r="403" spans="1:8" ht="31.5" hidden="1" outlineLevel="2" x14ac:dyDescent="0.25">
      <c r="A403" s="3" t="s">
        <v>737</v>
      </c>
      <c r="B403" s="61" t="s">
        <v>736</v>
      </c>
      <c r="C403" s="35">
        <v>491843744</v>
      </c>
      <c r="D403" s="53">
        <f>D404+D405+D406</f>
        <v>16217</v>
      </c>
      <c r="E403" s="35">
        <v>513936443</v>
      </c>
      <c r="F403" s="41">
        <v>494012.29599999997</v>
      </c>
      <c r="G403" s="66">
        <f t="shared" si="11"/>
        <v>22092699</v>
      </c>
      <c r="H403" s="76"/>
    </row>
    <row r="404" spans="1:8" ht="31.5" hidden="1" outlineLevel="3" x14ac:dyDescent="0.25">
      <c r="A404" s="4" t="s">
        <v>738</v>
      </c>
      <c r="B404" s="36" t="s">
        <v>704</v>
      </c>
      <c r="C404" s="35">
        <v>469002898</v>
      </c>
      <c r="D404" s="53">
        <v>0</v>
      </c>
      <c r="E404" s="35">
        <v>492250125</v>
      </c>
      <c r="F404" s="41">
        <v>471481.96500000003</v>
      </c>
      <c r="G404" s="66">
        <f t="shared" si="11"/>
        <v>23247227</v>
      </c>
      <c r="H404" s="76"/>
    </row>
    <row r="405" spans="1:8" ht="47.25" hidden="1" outlineLevel="3" x14ac:dyDescent="0.25">
      <c r="A405" s="4" t="s">
        <v>740</v>
      </c>
      <c r="B405" s="36" t="s">
        <v>739</v>
      </c>
      <c r="C405" s="35">
        <v>11333803</v>
      </c>
      <c r="D405" s="53">
        <v>8047</v>
      </c>
      <c r="E405" s="35">
        <v>11333803</v>
      </c>
      <c r="F405" s="41">
        <v>11023.288</v>
      </c>
      <c r="G405" s="66">
        <f t="shared" si="11"/>
        <v>0</v>
      </c>
      <c r="H405" s="76"/>
    </row>
    <row r="406" spans="1:8" ht="31.5" hidden="1" outlineLevel="3" x14ac:dyDescent="0.25">
      <c r="A406" s="4" t="s">
        <v>742</v>
      </c>
      <c r="B406" s="36" t="s">
        <v>741</v>
      </c>
      <c r="C406" s="35">
        <v>11507043</v>
      </c>
      <c r="D406" s="53">
        <v>8170</v>
      </c>
      <c r="E406" s="35">
        <v>10352515</v>
      </c>
      <c r="F406" s="41">
        <v>11507.043</v>
      </c>
      <c r="G406" s="66">
        <f t="shared" si="11"/>
        <v>-1154528</v>
      </c>
      <c r="H406" s="76"/>
    </row>
    <row r="407" spans="1:8" ht="31.5" hidden="1" outlineLevel="2" x14ac:dyDescent="0.25">
      <c r="A407" s="3" t="s">
        <v>744</v>
      </c>
      <c r="B407" s="61" t="s">
        <v>743</v>
      </c>
      <c r="C407" s="35">
        <v>101702352</v>
      </c>
      <c r="D407" s="53">
        <v>0</v>
      </c>
      <c r="E407" s="35">
        <v>190266052</v>
      </c>
      <c r="F407" s="41">
        <v>92745.376999999993</v>
      </c>
      <c r="G407" s="66">
        <f t="shared" si="11"/>
        <v>88563700</v>
      </c>
      <c r="H407" s="76"/>
    </row>
    <row r="408" spans="1:8" ht="78.75" hidden="1" outlineLevel="2" x14ac:dyDescent="0.25">
      <c r="A408" s="4" t="s">
        <v>1763</v>
      </c>
      <c r="B408" s="36" t="s">
        <v>1764</v>
      </c>
      <c r="C408" s="35"/>
      <c r="D408" s="53"/>
      <c r="E408" s="35">
        <v>88660600</v>
      </c>
      <c r="F408" s="41"/>
      <c r="G408" s="66"/>
      <c r="H408" s="76"/>
    </row>
    <row r="409" spans="1:8" ht="31.5" hidden="1" outlineLevel="3" x14ac:dyDescent="0.25">
      <c r="A409" s="4" t="s">
        <v>745</v>
      </c>
      <c r="B409" s="36" t="s">
        <v>704</v>
      </c>
      <c r="C409" s="35">
        <v>101549352</v>
      </c>
      <c r="D409" s="53">
        <v>0</v>
      </c>
      <c r="E409" s="35">
        <v>101452452</v>
      </c>
      <c r="F409" s="41">
        <v>92592.376999999993</v>
      </c>
      <c r="G409" s="66">
        <f t="shared" si="11"/>
        <v>-96900</v>
      </c>
      <c r="H409" s="76"/>
    </row>
    <row r="410" spans="1:8" ht="47.25" hidden="1" outlineLevel="3" x14ac:dyDescent="0.25">
      <c r="A410" s="4" t="s">
        <v>747</v>
      </c>
      <c r="B410" s="36" t="s">
        <v>746</v>
      </c>
      <c r="C410" s="35">
        <v>153000</v>
      </c>
      <c r="D410" s="53">
        <v>0</v>
      </c>
      <c r="E410" s="35">
        <v>153000</v>
      </c>
      <c r="F410" s="41">
        <v>153</v>
      </c>
      <c r="G410" s="66">
        <f t="shared" si="11"/>
        <v>0</v>
      </c>
      <c r="H410" s="76"/>
    </row>
    <row r="411" spans="1:8" ht="31.5" hidden="1" outlineLevel="2" x14ac:dyDescent="0.25">
      <c r="A411" s="3" t="s">
        <v>749</v>
      </c>
      <c r="B411" s="61" t="s">
        <v>748</v>
      </c>
      <c r="C411" s="35">
        <v>399147</v>
      </c>
      <c r="D411" s="53">
        <v>0</v>
      </c>
      <c r="E411" s="35">
        <v>399147</v>
      </c>
      <c r="F411" s="41">
        <v>450</v>
      </c>
      <c r="G411" s="66">
        <f t="shared" si="11"/>
        <v>0</v>
      </c>
      <c r="H411" s="76"/>
    </row>
    <row r="412" spans="1:8" ht="31.5" hidden="1" outlineLevel="3" x14ac:dyDescent="0.25">
      <c r="A412" s="4" t="s">
        <v>751</v>
      </c>
      <c r="B412" s="36" t="s">
        <v>750</v>
      </c>
      <c r="C412" s="35">
        <v>399147</v>
      </c>
      <c r="D412" s="53">
        <v>0</v>
      </c>
      <c r="E412" s="35">
        <v>399147</v>
      </c>
      <c r="F412" s="41">
        <v>450</v>
      </c>
      <c r="G412" s="66">
        <f t="shared" si="11"/>
        <v>0</v>
      </c>
      <c r="H412" s="76"/>
    </row>
    <row r="413" spans="1:8" ht="63" hidden="1" outlineLevel="2" x14ac:dyDescent="0.25">
      <c r="A413" s="3" t="s">
        <v>753</v>
      </c>
      <c r="B413" s="61" t="s">
        <v>752</v>
      </c>
      <c r="C413" s="35">
        <v>520000202</v>
      </c>
      <c r="D413" s="53">
        <v>0</v>
      </c>
      <c r="E413" s="35">
        <v>520000202</v>
      </c>
      <c r="F413" s="41">
        <v>520000.20199999999</v>
      </c>
      <c r="G413" s="66">
        <f t="shared" si="11"/>
        <v>0</v>
      </c>
      <c r="H413" s="76"/>
    </row>
    <row r="414" spans="1:8" ht="31.5" hidden="1" outlineLevel="3" x14ac:dyDescent="0.25">
      <c r="A414" s="4" t="s">
        <v>755</v>
      </c>
      <c r="B414" s="36" t="s">
        <v>754</v>
      </c>
      <c r="C414" s="35">
        <v>520000202</v>
      </c>
      <c r="D414" s="53">
        <v>0</v>
      </c>
      <c r="E414" s="35">
        <v>520000202</v>
      </c>
      <c r="F414" s="41">
        <v>520000.20199999999</v>
      </c>
      <c r="G414" s="66">
        <f t="shared" si="11"/>
        <v>0</v>
      </c>
      <c r="H414" s="76"/>
    </row>
    <row r="415" spans="1:8" ht="31.5" hidden="1" outlineLevel="1" x14ac:dyDescent="0.25">
      <c r="A415" s="3" t="s">
        <v>757</v>
      </c>
      <c r="B415" s="61" t="s">
        <v>756</v>
      </c>
      <c r="C415" s="38">
        <v>69769475</v>
      </c>
      <c r="D415" s="52">
        <f>D416+D418+D420+D422+D424</f>
        <v>26281.5</v>
      </c>
      <c r="E415" s="38">
        <v>67933325</v>
      </c>
      <c r="F415" s="40">
        <v>0</v>
      </c>
      <c r="G415" s="66">
        <f t="shared" si="11"/>
        <v>-1836150</v>
      </c>
      <c r="H415" s="75"/>
    </row>
    <row r="416" spans="1:8" ht="31.5" hidden="1" outlineLevel="2" x14ac:dyDescent="0.25">
      <c r="A416" s="3" t="s">
        <v>759</v>
      </c>
      <c r="B416" s="61" t="s">
        <v>758</v>
      </c>
      <c r="C416" s="35">
        <v>2939735</v>
      </c>
      <c r="D416" s="53">
        <v>0</v>
      </c>
      <c r="E416" s="35">
        <v>2939735</v>
      </c>
      <c r="F416" s="41">
        <v>0</v>
      </c>
      <c r="G416" s="66">
        <f t="shared" si="11"/>
        <v>0</v>
      </c>
      <c r="H416" s="76"/>
    </row>
    <row r="417" spans="1:8" ht="47.25" hidden="1" outlineLevel="3" x14ac:dyDescent="0.25">
      <c r="A417" s="4" t="s">
        <v>761</v>
      </c>
      <c r="B417" s="36" t="s">
        <v>760</v>
      </c>
      <c r="C417" s="35">
        <v>2939735</v>
      </c>
      <c r="D417" s="53">
        <v>0</v>
      </c>
      <c r="E417" s="35">
        <v>2939735</v>
      </c>
      <c r="F417" s="41">
        <v>0</v>
      </c>
      <c r="G417" s="66">
        <f t="shared" ref="G417:G456" si="12">E417-C417</f>
        <v>0</v>
      </c>
      <c r="H417" s="76"/>
    </row>
    <row r="418" spans="1:8" ht="47.25" hidden="1" outlineLevel="2" x14ac:dyDescent="0.25">
      <c r="A418" s="3" t="s">
        <v>763</v>
      </c>
      <c r="B418" s="61" t="s">
        <v>762</v>
      </c>
      <c r="C418" s="35">
        <v>37016197</v>
      </c>
      <c r="D418" s="53">
        <f>D419</f>
        <v>26281.5</v>
      </c>
      <c r="E418" s="35">
        <v>37016197</v>
      </c>
      <c r="F418" s="41">
        <v>0</v>
      </c>
      <c r="G418" s="66">
        <f t="shared" si="12"/>
        <v>0</v>
      </c>
      <c r="H418" s="76"/>
    </row>
    <row r="419" spans="1:8" ht="63" hidden="1" outlineLevel="3" x14ac:dyDescent="0.25">
      <c r="A419" s="4" t="s">
        <v>765</v>
      </c>
      <c r="B419" s="36" t="s">
        <v>764</v>
      </c>
      <c r="C419" s="35">
        <v>37016197</v>
      </c>
      <c r="D419" s="53">
        <v>26281.5</v>
      </c>
      <c r="E419" s="35">
        <v>37016197</v>
      </c>
      <c r="F419" s="41">
        <v>0</v>
      </c>
      <c r="G419" s="66">
        <f t="shared" si="12"/>
        <v>0</v>
      </c>
      <c r="H419" s="76"/>
    </row>
    <row r="420" spans="1:8" ht="31.5" hidden="1" outlineLevel="2" x14ac:dyDescent="0.25">
      <c r="A420" s="3" t="s">
        <v>767</v>
      </c>
      <c r="B420" s="61" t="s">
        <v>766</v>
      </c>
      <c r="C420" s="35">
        <v>1445177</v>
      </c>
      <c r="D420" s="53">
        <v>0</v>
      </c>
      <c r="E420" s="35">
        <v>1445177</v>
      </c>
      <c r="F420" s="41">
        <v>0</v>
      </c>
      <c r="G420" s="66">
        <f t="shared" si="12"/>
        <v>0</v>
      </c>
      <c r="H420" s="76"/>
    </row>
    <row r="421" spans="1:8" ht="47.25" hidden="1" outlineLevel="3" x14ac:dyDescent="0.25">
      <c r="A421" s="4" t="s">
        <v>769</v>
      </c>
      <c r="B421" s="36" t="s">
        <v>768</v>
      </c>
      <c r="C421" s="35">
        <v>1445177</v>
      </c>
      <c r="D421" s="53">
        <v>0</v>
      </c>
      <c r="E421" s="35">
        <v>1445177</v>
      </c>
      <c r="F421" s="41">
        <v>0</v>
      </c>
      <c r="G421" s="66">
        <f t="shared" si="12"/>
        <v>0</v>
      </c>
      <c r="H421" s="76"/>
    </row>
    <row r="422" spans="1:8" ht="47.25" hidden="1" outlineLevel="2" x14ac:dyDescent="0.25">
      <c r="A422" s="3" t="s">
        <v>771</v>
      </c>
      <c r="B422" s="61" t="s">
        <v>770</v>
      </c>
      <c r="C422" s="35">
        <v>26568366</v>
      </c>
      <c r="D422" s="53">
        <v>0</v>
      </c>
      <c r="E422" s="35">
        <v>24732216</v>
      </c>
      <c r="F422" s="41">
        <v>0</v>
      </c>
      <c r="G422" s="66">
        <f t="shared" si="12"/>
        <v>-1836150</v>
      </c>
      <c r="H422" s="76"/>
    </row>
    <row r="423" spans="1:8" ht="110.25" hidden="1" outlineLevel="3" x14ac:dyDescent="0.25">
      <c r="A423" s="4" t="s">
        <v>773</v>
      </c>
      <c r="B423" s="36" t="s">
        <v>772</v>
      </c>
      <c r="C423" s="35">
        <v>26568366</v>
      </c>
      <c r="D423" s="53">
        <v>0</v>
      </c>
      <c r="E423" s="35">
        <v>24732216</v>
      </c>
      <c r="F423" s="41">
        <v>0</v>
      </c>
      <c r="G423" s="66">
        <f t="shared" si="12"/>
        <v>-1836150</v>
      </c>
      <c r="H423" s="76"/>
    </row>
    <row r="424" spans="1:8" ht="63" hidden="1" outlineLevel="2" x14ac:dyDescent="0.25">
      <c r="A424" s="3" t="s">
        <v>775</v>
      </c>
      <c r="B424" s="61" t="s">
        <v>774</v>
      </c>
      <c r="C424" s="35">
        <v>1800000</v>
      </c>
      <c r="D424" s="53">
        <v>0</v>
      </c>
      <c r="E424" s="35">
        <v>1800000</v>
      </c>
      <c r="F424" s="41">
        <v>0</v>
      </c>
      <c r="G424" s="66">
        <f t="shared" si="12"/>
        <v>0</v>
      </c>
      <c r="H424" s="76"/>
    </row>
    <row r="425" spans="1:8" ht="94.5" hidden="1" outlineLevel="3" x14ac:dyDescent="0.25">
      <c r="A425" s="4" t="s">
        <v>777</v>
      </c>
      <c r="B425" s="36" t="s">
        <v>776</v>
      </c>
      <c r="C425" s="35">
        <v>1800000</v>
      </c>
      <c r="D425" s="53">
        <v>0</v>
      </c>
      <c r="E425" s="35">
        <v>1800000</v>
      </c>
      <c r="F425" s="41">
        <v>0</v>
      </c>
      <c r="G425" s="66">
        <f t="shared" si="12"/>
        <v>0</v>
      </c>
      <c r="H425" s="76"/>
    </row>
    <row r="426" spans="1:8" ht="31.5" hidden="1" outlineLevel="1" x14ac:dyDescent="0.25">
      <c r="A426" s="3" t="s">
        <v>779</v>
      </c>
      <c r="B426" s="61" t="s">
        <v>778</v>
      </c>
      <c r="C426" s="38">
        <v>123011413</v>
      </c>
      <c r="D426" s="52">
        <f>D427+D436+D439</f>
        <v>80507.402999999991</v>
      </c>
      <c r="E426" s="38">
        <v>117704840</v>
      </c>
      <c r="F426" s="40">
        <v>147035.61799999999</v>
      </c>
      <c r="G426" s="66">
        <f t="shared" si="12"/>
        <v>-5306573</v>
      </c>
      <c r="H426" s="75"/>
    </row>
    <row r="427" spans="1:8" ht="15.75" hidden="1" outlineLevel="2" x14ac:dyDescent="0.25">
      <c r="A427" s="3" t="s">
        <v>781</v>
      </c>
      <c r="B427" s="61" t="s">
        <v>780</v>
      </c>
      <c r="C427" s="35">
        <v>122011413</v>
      </c>
      <c r="D427" s="53">
        <f>D428+D429+D430+D431+D432+D433+D434+D435</f>
        <v>80507.402999999991</v>
      </c>
      <c r="E427" s="35">
        <v>116704840</v>
      </c>
      <c r="F427" s="41">
        <v>146035.61799999999</v>
      </c>
      <c r="G427" s="66">
        <f t="shared" si="12"/>
        <v>-5306573</v>
      </c>
      <c r="H427" s="76"/>
    </row>
    <row r="428" spans="1:8" ht="47.25" hidden="1" outlineLevel="3" x14ac:dyDescent="0.25">
      <c r="A428" s="5" t="s">
        <v>1673</v>
      </c>
      <c r="B428" s="36" t="s">
        <v>1672</v>
      </c>
      <c r="C428" s="35">
        <v>0</v>
      </c>
      <c r="D428" s="53">
        <v>0</v>
      </c>
      <c r="E428" s="35">
        <v>0</v>
      </c>
      <c r="F428" s="41">
        <v>46250</v>
      </c>
      <c r="G428" s="66">
        <f t="shared" si="12"/>
        <v>0</v>
      </c>
      <c r="H428" s="76"/>
    </row>
    <row r="429" spans="1:8" ht="31.5" hidden="1" outlineLevel="3" x14ac:dyDescent="0.25">
      <c r="A429" s="4" t="s">
        <v>783</v>
      </c>
      <c r="B429" s="36" t="s">
        <v>782</v>
      </c>
      <c r="C429" s="35">
        <v>20000000</v>
      </c>
      <c r="D429" s="53">
        <v>20000</v>
      </c>
      <c r="E429" s="35">
        <v>20000000</v>
      </c>
      <c r="F429" s="41">
        <v>5000</v>
      </c>
      <c r="G429" s="66">
        <f t="shared" si="12"/>
        <v>0</v>
      </c>
      <c r="H429" s="76"/>
    </row>
    <row r="430" spans="1:8" ht="63" hidden="1" outlineLevel="3" x14ac:dyDescent="0.25">
      <c r="A430" s="5" t="s">
        <v>1675</v>
      </c>
      <c r="B430" s="36" t="s">
        <v>1674</v>
      </c>
      <c r="C430" s="35">
        <v>0</v>
      </c>
      <c r="D430" s="53">
        <v>0</v>
      </c>
      <c r="E430" s="35">
        <v>0</v>
      </c>
      <c r="F430" s="41">
        <v>0</v>
      </c>
      <c r="G430" s="66">
        <f t="shared" si="12"/>
        <v>0</v>
      </c>
      <c r="H430" s="76"/>
    </row>
    <row r="431" spans="1:8" ht="47.25" hidden="1" outlineLevel="3" x14ac:dyDescent="0.25">
      <c r="A431" s="4" t="s">
        <v>785</v>
      </c>
      <c r="B431" s="36" t="s">
        <v>784</v>
      </c>
      <c r="C431" s="35">
        <v>35348680</v>
      </c>
      <c r="D431" s="53">
        <v>25097.56</v>
      </c>
      <c r="E431" s="35">
        <v>35348680</v>
      </c>
      <c r="F431" s="41">
        <v>0</v>
      </c>
      <c r="G431" s="66">
        <f t="shared" si="12"/>
        <v>0</v>
      </c>
      <c r="H431" s="76"/>
    </row>
    <row r="432" spans="1:8" ht="31.5" hidden="1" outlineLevel="3" x14ac:dyDescent="0.25">
      <c r="A432" s="4" t="s">
        <v>787</v>
      </c>
      <c r="B432" s="36" t="s">
        <v>786</v>
      </c>
      <c r="C432" s="35">
        <v>49672733</v>
      </c>
      <c r="D432" s="53">
        <v>35409.843000000001</v>
      </c>
      <c r="E432" s="35">
        <v>49672733</v>
      </c>
      <c r="F432" s="41">
        <v>63613.014999999999</v>
      </c>
      <c r="G432" s="66">
        <f t="shared" si="12"/>
        <v>0</v>
      </c>
      <c r="H432" s="76"/>
    </row>
    <row r="433" spans="1:8" ht="47.25" hidden="1" outlineLevel="3" x14ac:dyDescent="0.25">
      <c r="A433" s="5" t="s">
        <v>1677</v>
      </c>
      <c r="B433" s="36" t="s">
        <v>1676</v>
      </c>
      <c r="C433" s="35">
        <v>0</v>
      </c>
      <c r="D433" s="53">
        <v>0</v>
      </c>
      <c r="E433" s="35">
        <v>0</v>
      </c>
      <c r="F433" s="41">
        <v>18672.602999999999</v>
      </c>
      <c r="G433" s="66">
        <f t="shared" si="12"/>
        <v>0</v>
      </c>
      <c r="H433" s="76"/>
    </row>
    <row r="434" spans="1:8" ht="31.5" hidden="1" outlineLevel="3" x14ac:dyDescent="0.25">
      <c r="A434" s="4" t="s">
        <v>789</v>
      </c>
      <c r="B434" s="36" t="s">
        <v>788</v>
      </c>
      <c r="C434" s="35">
        <v>12500000</v>
      </c>
      <c r="D434" s="53">
        <v>0</v>
      </c>
      <c r="E434" s="35">
        <v>11683427</v>
      </c>
      <c r="F434" s="41">
        <v>12500</v>
      </c>
      <c r="G434" s="66">
        <f t="shared" si="12"/>
        <v>-816573</v>
      </c>
      <c r="H434" s="76"/>
    </row>
    <row r="435" spans="1:8" ht="31.5" hidden="1" outlineLevel="3" x14ac:dyDescent="0.25">
      <c r="A435" s="4" t="s">
        <v>791</v>
      </c>
      <c r="B435" s="36" t="s">
        <v>790</v>
      </c>
      <c r="C435" s="35">
        <v>4490000</v>
      </c>
      <c r="D435" s="53">
        <v>0</v>
      </c>
      <c r="E435" s="35">
        <v>0</v>
      </c>
      <c r="F435" s="41">
        <v>0</v>
      </c>
      <c r="G435" s="66">
        <f t="shared" si="12"/>
        <v>-4490000</v>
      </c>
      <c r="H435" s="76"/>
    </row>
    <row r="436" spans="1:8" ht="15.75" hidden="1" outlineLevel="2" x14ac:dyDescent="0.25">
      <c r="A436" s="3" t="s">
        <v>793</v>
      </c>
      <c r="B436" s="61" t="s">
        <v>792</v>
      </c>
      <c r="C436" s="35">
        <v>1000000</v>
      </c>
      <c r="D436" s="53">
        <v>0</v>
      </c>
      <c r="E436" s="35">
        <v>1000000</v>
      </c>
      <c r="F436" s="41">
        <v>1000</v>
      </c>
      <c r="G436" s="66">
        <f t="shared" si="12"/>
        <v>0</v>
      </c>
      <c r="H436" s="76"/>
    </row>
    <row r="437" spans="1:8" ht="15.75" hidden="1" outlineLevel="3" x14ac:dyDescent="0.25">
      <c r="A437" s="6" t="s">
        <v>1678</v>
      </c>
      <c r="B437" s="36" t="s">
        <v>1670</v>
      </c>
      <c r="C437" s="35">
        <v>0</v>
      </c>
      <c r="D437" s="53">
        <v>0</v>
      </c>
      <c r="E437" s="35">
        <v>0</v>
      </c>
      <c r="F437" s="41">
        <v>0</v>
      </c>
      <c r="G437" s="66">
        <f t="shared" si="12"/>
        <v>0</v>
      </c>
      <c r="H437" s="76"/>
    </row>
    <row r="438" spans="1:8" ht="31.5" hidden="1" outlineLevel="3" x14ac:dyDescent="0.25">
      <c r="A438" s="4" t="s">
        <v>795</v>
      </c>
      <c r="B438" s="36" t="s">
        <v>794</v>
      </c>
      <c r="C438" s="35">
        <v>1000000</v>
      </c>
      <c r="D438" s="53">
        <v>0</v>
      </c>
      <c r="E438" s="35">
        <v>1000000</v>
      </c>
      <c r="F438" s="41">
        <v>1000</v>
      </c>
      <c r="G438" s="66">
        <f t="shared" si="12"/>
        <v>0</v>
      </c>
      <c r="H438" s="76"/>
    </row>
    <row r="439" spans="1:8" ht="15.75" hidden="1" outlineLevel="2" x14ac:dyDescent="0.25">
      <c r="A439" s="3" t="s">
        <v>1681</v>
      </c>
      <c r="B439" s="61" t="s">
        <v>1679</v>
      </c>
      <c r="C439" s="35">
        <v>0</v>
      </c>
      <c r="D439" s="53">
        <v>0</v>
      </c>
      <c r="E439" s="35">
        <v>0</v>
      </c>
      <c r="F439" s="41">
        <v>0</v>
      </c>
      <c r="G439" s="66">
        <f t="shared" si="12"/>
        <v>0</v>
      </c>
      <c r="H439" s="76"/>
    </row>
    <row r="440" spans="1:8" ht="31.5" hidden="1" outlineLevel="3" x14ac:dyDescent="0.25">
      <c r="A440" s="4" t="s">
        <v>1682</v>
      </c>
      <c r="B440" s="36" t="s">
        <v>1680</v>
      </c>
      <c r="C440" s="35">
        <v>0</v>
      </c>
      <c r="D440" s="53">
        <v>0</v>
      </c>
      <c r="E440" s="35">
        <v>0</v>
      </c>
      <c r="F440" s="41">
        <v>0</v>
      </c>
      <c r="G440" s="66">
        <f t="shared" si="12"/>
        <v>0</v>
      </c>
      <c r="H440" s="76"/>
    </row>
    <row r="441" spans="1:8" ht="47.25" hidden="1" outlineLevel="1" x14ac:dyDescent="0.25">
      <c r="A441" s="3" t="s">
        <v>797</v>
      </c>
      <c r="B441" s="61" t="s">
        <v>796</v>
      </c>
      <c r="C441" s="38">
        <v>2934618</v>
      </c>
      <c r="D441" s="52">
        <v>0</v>
      </c>
      <c r="E441" s="38">
        <v>2934618</v>
      </c>
      <c r="F441" s="40">
        <v>2168.37</v>
      </c>
      <c r="G441" s="66">
        <f t="shared" si="12"/>
        <v>0</v>
      </c>
      <c r="H441" s="75"/>
    </row>
    <row r="442" spans="1:8" ht="78.75" hidden="1" outlineLevel="2" x14ac:dyDescent="0.25">
      <c r="A442" s="3" t="s">
        <v>799</v>
      </c>
      <c r="B442" s="61" t="s">
        <v>798</v>
      </c>
      <c r="C442" s="35">
        <v>2934618</v>
      </c>
      <c r="D442" s="53">
        <v>0</v>
      </c>
      <c r="E442" s="35">
        <v>2934618</v>
      </c>
      <c r="F442" s="41">
        <v>2168.37</v>
      </c>
      <c r="G442" s="66">
        <f t="shared" si="12"/>
        <v>0</v>
      </c>
      <c r="H442" s="76"/>
    </row>
    <row r="443" spans="1:8" ht="31.5" hidden="1" outlineLevel="3" x14ac:dyDescent="0.25">
      <c r="A443" s="4" t="s">
        <v>801</v>
      </c>
      <c r="B443" s="36" t="s">
        <v>800</v>
      </c>
      <c r="C443" s="35">
        <v>2934618</v>
      </c>
      <c r="D443" s="53">
        <v>0</v>
      </c>
      <c r="E443" s="35">
        <v>2934618</v>
      </c>
      <c r="F443" s="41">
        <v>2168.37</v>
      </c>
      <c r="G443" s="66">
        <f t="shared" si="12"/>
        <v>0</v>
      </c>
      <c r="H443" s="76"/>
    </row>
    <row r="444" spans="1:8" s="71" customFormat="1" ht="31.5" collapsed="1" x14ac:dyDescent="0.25">
      <c r="A444" s="1" t="s">
        <v>803</v>
      </c>
      <c r="B444" s="60" t="s">
        <v>802</v>
      </c>
      <c r="C444" s="11">
        <v>417652855</v>
      </c>
      <c r="D444" s="51">
        <f>D445+D468+D475+D479</f>
        <v>290049.5</v>
      </c>
      <c r="E444" s="11">
        <v>374200006</v>
      </c>
      <c r="F444" s="39">
        <v>845094.49</v>
      </c>
      <c r="G444" s="70">
        <f t="shared" si="12"/>
        <v>-43452849</v>
      </c>
      <c r="H444" s="74"/>
    </row>
    <row r="445" spans="1:8" ht="47.25" hidden="1" outlineLevel="1" x14ac:dyDescent="0.25">
      <c r="A445" s="3" t="s">
        <v>805</v>
      </c>
      <c r="B445" s="61" t="s">
        <v>804</v>
      </c>
      <c r="C445" s="38">
        <v>34616519</v>
      </c>
      <c r="D445" s="52">
        <f>D446+D448+D450+D453+D455+D457+D459+D462+D464+D466</f>
        <v>6994.7</v>
      </c>
      <c r="E445" s="38">
        <v>30623719</v>
      </c>
      <c r="F445" s="40">
        <v>35177.01</v>
      </c>
      <c r="G445" s="66">
        <f t="shared" si="12"/>
        <v>-3992800</v>
      </c>
      <c r="H445" s="76"/>
    </row>
    <row r="446" spans="1:8" ht="47.25" hidden="1" outlineLevel="2" x14ac:dyDescent="0.25">
      <c r="A446" s="3" t="s">
        <v>807</v>
      </c>
      <c r="B446" s="61" t="s">
        <v>806</v>
      </c>
      <c r="C446" s="35">
        <v>1266852</v>
      </c>
      <c r="D446" s="53">
        <v>0</v>
      </c>
      <c r="E446" s="35">
        <v>1266852</v>
      </c>
      <c r="F446" s="41">
        <v>800</v>
      </c>
      <c r="G446" s="66">
        <f t="shared" si="12"/>
        <v>0</v>
      </c>
      <c r="H446" s="76"/>
    </row>
    <row r="447" spans="1:8" ht="47.25" hidden="1" outlineLevel="3" x14ac:dyDescent="0.25">
      <c r="A447" s="4" t="s">
        <v>809</v>
      </c>
      <c r="B447" s="36" t="s">
        <v>808</v>
      </c>
      <c r="C447" s="35">
        <v>1266852</v>
      </c>
      <c r="D447" s="53">
        <v>0</v>
      </c>
      <c r="E447" s="35">
        <v>1266852</v>
      </c>
      <c r="F447" s="41">
        <v>800</v>
      </c>
      <c r="G447" s="66">
        <f t="shared" si="12"/>
        <v>0</v>
      </c>
      <c r="H447" s="76"/>
    </row>
    <row r="448" spans="1:8" ht="31.5" hidden="1" outlineLevel="2" x14ac:dyDescent="0.25">
      <c r="A448" s="3" t="s">
        <v>811</v>
      </c>
      <c r="B448" s="61" t="s">
        <v>810</v>
      </c>
      <c r="C448" s="35">
        <v>6842800</v>
      </c>
      <c r="D448" s="53">
        <f>D449</f>
        <v>6842.8</v>
      </c>
      <c r="E448" s="35">
        <v>2850000</v>
      </c>
      <c r="F448" s="41">
        <v>7331.7</v>
      </c>
      <c r="G448" s="66">
        <f t="shared" si="12"/>
        <v>-3992800</v>
      </c>
      <c r="H448" s="76"/>
    </row>
    <row r="449" spans="1:8" ht="47.25" hidden="1" outlineLevel="3" x14ac:dyDescent="0.25">
      <c r="A449" s="4" t="s">
        <v>813</v>
      </c>
      <c r="B449" s="36" t="s">
        <v>812</v>
      </c>
      <c r="C449" s="35">
        <v>6842800</v>
      </c>
      <c r="D449" s="53">
        <v>6842.8</v>
      </c>
      <c r="E449" s="35">
        <v>2850000</v>
      </c>
      <c r="F449" s="41">
        <v>7331.7</v>
      </c>
      <c r="G449" s="66">
        <f t="shared" si="12"/>
        <v>-3992800</v>
      </c>
      <c r="H449" s="76"/>
    </row>
    <row r="450" spans="1:8" ht="78.75" hidden="1" outlineLevel="2" x14ac:dyDescent="0.25">
      <c r="A450" s="3" t="s">
        <v>815</v>
      </c>
      <c r="B450" s="61" t="s">
        <v>814</v>
      </c>
      <c r="C450" s="35">
        <v>2059873.9999999998</v>
      </c>
      <c r="D450" s="53">
        <v>0</v>
      </c>
      <c r="E450" s="35">
        <v>2059873.9999999998</v>
      </c>
      <c r="F450" s="41">
        <v>800</v>
      </c>
      <c r="G450" s="66">
        <f t="shared" si="12"/>
        <v>0</v>
      </c>
      <c r="H450" s="76"/>
    </row>
    <row r="451" spans="1:8" ht="47.25" hidden="1" outlineLevel="3" x14ac:dyDescent="0.25">
      <c r="A451" s="4" t="s">
        <v>816</v>
      </c>
      <c r="B451" s="36" t="s">
        <v>808</v>
      </c>
      <c r="C451" s="35">
        <v>996237</v>
      </c>
      <c r="D451" s="53">
        <v>0</v>
      </c>
      <c r="E451" s="35">
        <v>996237</v>
      </c>
      <c r="F451" s="41">
        <v>800</v>
      </c>
      <c r="G451" s="66">
        <f t="shared" si="12"/>
        <v>0</v>
      </c>
      <c r="H451" s="76"/>
    </row>
    <row r="452" spans="1:8" ht="31.5" hidden="1" outlineLevel="3" x14ac:dyDescent="0.25">
      <c r="A452" s="4" t="s">
        <v>818</v>
      </c>
      <c r="B452" s="36" t="s">
        <v>817</v>
      </c>
      <c r="C452" s="35">
        <v>1063637</v>
      </c>
      <c r="D452" s="53">
        <v>0</v>
      </c>
      <c r="E452" s="35">
        <v>1063637</v>
      </c>
      <c r="F452" s="41">
        <v>0</v>
      </c>
      <c r="G452" s="66">
        <f t="shared" si="12"/>
        <v>0</v>
      </c>
      <c r="H452" s="76"/>
    </row>
    <row r="453" spans="1:8" ht="63" hidden="1" outlineLevel="2" x14ac:dyDescent="0.25">
      <c r="A453" s="3" t="s">
        <v>820</v>
      </c>
      <c r="B453" s="61" t="s">
        <v>819</v>
      </c>
      <c r="C453" s="35">
        <v>448039</v>
      </c>
      <c r="D453" s="53">
        <v>0</v>
      </c>
      <c r="E453" s="35">
        <v>448039</v>
      </c>
      <c r="F453" s="41">
        <v>475.05700000000002</v>
      </c>
      <c r="G453" s="66">
        <f t="shared" si="12"/>
        <v>0</v>
      </c>
      <c r="H453" s="76"/>
    </row>
    <row r="454" spans="1:8" ht="47.25" hidden="1" outlineLevel="3" x14ac:dyDescent="0.25">
      <c r="A454" s="4" t="s">
        <v>821</v>
      </c>
      <c r="B454" s="36" t="s">
        <v>808</v>
      </c>
      <c r="C454" s="35">
        <v>448039</v>
      </c>
      <c r="D454" s="53">
        <v>0</v>
      </c>
      <c r="E454" s="35">
        <v>448039</v>
      </c>
      <c r="F454" s="41">
        <v>475.05700000000002</v>
      </c>
      <c r="G454" s="66">
        <f t="shared" si="12"/>
        <v>0</v>
      </c>
      <c r="H454" s="76"/>
    </row>
    <row r="455" spans="1:8" ht="31.5" hidden="1" outlineLevel="2" x14ac:dyDescent="0.25">
      <c r="A455" s="3" t="s">
        <v>823</v>
      </c>
      <c r="B455" s="61" t="s">
        <v>822</v>
      </c>
      <c r="C455" s="35">
        <v>3603259</v>
      </c>
      <c r="D455" s="53">
        <v>0</v>
      </c>
      <c r="E455" s="35">
        <v>3603259</v>
      </c>
      <c r="F455" s="41">
        <v>3575.248</v>
      </c>
      <c r="G455" s="66">
        <f t="shared" si="12"/>
        <v>0</v>
      </c>
      <c r="H455" s="76"/>
    </row>
    <row r="456" spans="1:8" ht="47.25" hidden="1" outlineLevel="3" x14ac:dyDescent="0.25">
      <c r="A456" s="4" t="s">
        <v>824</v>
      </c>
      <c r="B456" s="36" t="s">
        <v>808</v>
      </c>
      <c r="C456" s="35">
        <v>3603259</v>
      </c>
      <c r="D456" s="53">
        <v>0</v>
      </c>
      <c r="E456" s="35">
        <v>3603259</v>
      </c>
      <c r="F456" s="41">
        <v>3575.248</v>
      </c>
      <c r="G456" s="66">
        <f t="shared" si="12"/>
        <v>0</v>
      </c>
      <c r="H456" s="76"/>
    </row>
    <row r="457" spans="1:8" ht="47.25" hidden="1" outlineLevel="2" x14ac:dyDescent="0.25">
      <c r="A457" s="3" t="s">
        <v>826</v>
      </c>
      <c r="B457" s="61" t="s">
        <v>825</v>
      </c>
      <c r="C457" s="35">
        <v>1719158</v>
      </c>
      <c r="D457" s="53">
        <v>0</v>
      </c>
      <c r="E457" s="35">
        <v>1719158</v>
      </c>
      <c r="F457" s="41">
        <v>3188.203</v>
      </c>
      <c r="G457" s="66">
        <f t="shared" ref="G457:G495" si="13">E457-C457</f>
        <v>0</v>
      </c>
      <c r="H457" s="76"/>
    </row>
    <row r="458" spans="1:8" ht="47.25" hidden="1" outlineLevel="3" x14ac:dyDescent="0.25">
      <c r="A458" s="4" t="s">
        <v>827</v>
      </c>
      <c r="B458" s="36" t="s">
        <v>808</v>
      </c>
      <c r="C458" s="35">
        <v>1719158</v>
      </c>
      <c r="D458" s="53">
        <v>0</v>
      </c>
      <c r="E458" s="35">
        <v>1719158</v>
      </c>
      <c r="F458" s="41">
        <v>3188.203</v>
      </c>
      <c r="G458" s="66">
        <f t="shared" si="13"/>
        <v>0</v>
      </c>
      <c r="H458" s="76"/>
    </row>
    <row r="459" spans="1:8" ht="47.25" hidden="1" outlineLevel="2" x14ac:dyDescent="0.25">
      <c r="A459" s="3" t="s">
        <v>829</v>
      </c>
      <c r="B459" s="61" t="s">
        <v>828</v>
      </c>
      <c r="C459" s="35">
        <v>151900</v>
      </c>
      <c r="D459" s="53">
        <f>D460+D461</f>
        <v>151.9</v>
      </c>
      <c r="E459" s="35">
        <v>151900</v>
      </c>
      <c r="F459" s="41">
        <v>151.9</v>
      </c>
      <c r="G459" s="66">
        <f t="shared" si="13"/>
        <v>0</v>
      </c>
      <c r="H459" s="76"/>
    </row>
    <row r="460" spans="1:8" ht="78.75" hidden="1" outlineLevel="3" x14ac:dyDescent="0.25">
      <c r="A460" s="4" t="s">
        <v>831</v>
      </c>
      <c r="B460" s="36" t="s">
        <v>830</v>
      </c>
      <c r="C460" s="35">
        <v>51900</v>
      </c>
      <c r="D460" s="53">
        <v>51.9</v>
      </c>
      <c r="E460" s="35">
        <v>51900</v>
      </c>
      <c r="F460" s="41">
        <v>51.9</v>
      </c>
      <c r="G460" s="66">
        <f t="shared" si="13"/>
        <v>0</v>
      </c>
      <c r="H460" s="76"/>
    </row>
    <row r="461" spans="1:8" ht="47.25" hidden="1" outlineLevel="3" x14ac:dyDescent="0.25">
      <c r="A461" s="4" t="s">
        <v>833</v>
      </c>
      <c r="B461" s="36" t="s">
        <v>832</v>
      </c>
      <c r="C461" s="35">
        <v>100000</v>
      </c>
      <c r="D461" s="53">
        <v>100</v>
      </c>
      <c r="E461" s="35">
        <v>100000</v>
      </c>
      <c r="F461" s="41">
        <v>100</v>
      </c>
      <c r="G461" s="66">
        <f t="shared" si="13"/>
        <v>0</v>
      </c>
      <c r="H461" s="76"/>
    </row>
    <row r="462" spans="1:8" ht="31.5" hidden="1" outlineLevel="2" x14ac:dyDescent="0.25">
      <c r="A462" s="3" t="s">
        <v>835</v>
      </c>
      <c r="B462" s="61" t="s">
        <v>834</v>
      </c>
      <c r="C462" s="35">
        <v>9134453</v>
      </c>
      <c r="D462" s="53">
        <v>0</v>
      </c>
      <c r="E462" s="35">
        <v>9134453</v>
      </c>
      <c r="F462" s="41">
        <v>9134.4529999999995</v>
      </c>
      <c r="G462" s="66">
        <f t="shared" si="13"/>
        <v>0</v>
      </c>
      <c r="H462" s="76"/>
    </row>
    <row r="463" spans="1:8" ht="31.5" hidden="1" outlineLevel="3" x14ac:dyDescent="0.25">
      <c r="A463" s="4" t="s">
        <v>837</v>
      </c>
      <c r="B463" s="36" t="s">
        <v>836</v>
      </c>
      <c r="C463" s="35">
        <v>9134453</v>
      </c>
      <c r="D463" s="53">
        <v>0</v>
      </c>
      <c r="E463" s="35">
        <v>9134453</v>
      </c>
      <c r="F463" s="41">
        <v>9134.4529999999995</v>
      </c>
      <c r="G463" s="66">
        <f t="shared" si="13"/>
        <v>0</v>
      </c>
      <c r="H463" s="76"/>
    </row>
    <row r="464" spans="1:8" ht="31.5" hidden="1" outlineLevel="2" x14ac:dyDescent="0.25">
      <c r="A464" s="3" t="s">
        <v>839</v>
      </c>
      <c r="B464" s="61" t="s">
        <v>838</v>
      </c>
      <c r="C464" s="35">
        <v>390000</v>
      </c>
      <c r="D464" s="53">
        <v>0</v>
      </c>
      <c r="E464" s="35">
        <v>390000</v>
      </c>
      <c r="F464" s="41">
        <v>0</v>
      </c>
      <c r="G464" s="66">
        <f t="shared" si="13"/>
        <v>0</v>
      </c>
      <c r="H464" s="76"/>
    </row>
    <row r="465" spans="1:8" ht="31.5" hidden="1" outlineLevel="3" x14ac:dyDescent="0.25">
      <c r="A465" s="4" t="s">
        <v>841</v>
      </c>
      <c r="B465" s="36" t="s">
        <v>840</v>
      </c>
      <c r="C465" s="35">
        <v>390000</v>
      </c>
      <c r="D465" s="53">
        <v>0</v>
      </c>
      <c r="E465" s="35">
        <v>390000</v>
      </c>
      <c r="F465" s="41">
        <v>0</v>
      </c>
      <c r="G465" s="66">
        <f t="shared" si="13"/>
        <v>0</v>
      </c>
      <c r="H465" s="76"/>
    </row>
    <row r="466" spans="1:8" ht="31.5" hidden="1" outlineLevel="2" x14ac:dyDescent="0.25">
      <c r="A466" s="3" t="s">
        <v>843</v>
      </c>
      <c r="B466" s="61" t="s">
        <v>842</v>
      </c>
      <c r="C466" s="35">
        <v>9000184</v>
      </c>
      <c r="D466" s="53">
        <v>0</v>
      </c>
      <c r="E466" s="35">
        <v>9000184</v>
      </c>
      <c r="F466" s="41">
        <v>9720.4490000000005</v>
      </c>
      <c r="G466" s="66">
        <f t="shared" si="13"/>
        <v>0</v>
      </c>
      <c r="H466" s="76"/>
    </row>
    <row r="467" spans="1:8" ht="31.5" hidden="1" outlineLevel="3" x14ac:dyDescent="0.25">
      <c r="A467" s="4" t="s">
        <v>844</v>
      </c>
      <c r="B467" s="36" t="s">
        <v>836</v>
      </c>
      <c r="C467" s="35">
        <v>9000184</v>
      </c>
      <c r="D467" s="53">
        <v>0</v>
      </c>
      <c r="E467" s="35">
        <v>9000184</v>
      </c>
      <c r="F467" s="41">
        <v>9720.4490000000005</v>
      </c>
      <c r="G467" s="66">
        <f t="shared" si="13"/>
        <v>0</v>
      </c>
      <c r="H467" s="76"/>
    </row>
    <row r="468" spans="1:8" ht="47.25" hidden="1" outlineLevel="1" x14ac:dyDescent="0.25">
      <c r="A468" s="3" t="s">
        <v>846</v>
      </c>
      <c r="B468" s="61" t="s">
        <v>845</v>
      </c>
      <c r="C468" s="38">
        <v>155038733</v>
      </c>
      <c r="D468" s="52">
        <f>D469+D471+D45</f>
        <v>93179.5</v>
      </c>
      <c r="E468" s="38">
        <v>153700987</v>
      </c>
      <c r="F468" s="40">
        <v>17480.5</v>
      </c>
      <c r="G468" s="66">
        <f t="shared" si="13"/>
        <v>-1337746</v>
      </c>
      <c r="H468" s="76"/>
    </row>
    <row r="469" spans="1:8" ht="31.5" hidden="1" outlineLevel="2" x14ac:dyDescent="0.25">
      <c r="A469" s="3" t="s">
        <v>848</v>
      </c>
      <c r="B469" s="61" t="s">
        <v>847</v>
      </c>
      <c r="C469" s="35">
        <v>131238733</v>
      </c>
      <c r="D469" s="53">
        <f>D470</f>
        <v>93179.5</v>
      </c>
      <c r="E469" s="35">
        <v>129900987</v>
      </c>
      <c r="F469" s="41">
        <v>0</v>
      </c>
      <c r="G469" s="66">
        <f t="shared" si="13"/>
        <v>-1337746</v>
      </c>
      <c r="H469" s="76"/>
    </row>
    <row r="470" spans="1:8" ht="47.25" hidden="1" outlineLevel="3" x14ac:dyDescent="0.25">
      <c r="A470" s="4" t="s">
        <v>850</v>
      </c>
      <c r="B470" s="36" t="s">
        <v>849</v>
      </c>
      <c r="C470" s="35">
        <v>131238733</v>
      </c>
      <c r="D470" s="53">
        <v>93179.5</v>
      </c>
      <c r="E470" s="35">
        <v>129900987</v>
      </c>
      <c r="F470" s="41">
        <v>0</v>
      </c>
      <c r="G470" s="66">
        <f t="shared" si="13"/>
        <v>-1337746</v>
      </c>
      <c r="H470" s="76"/>
    </row>
    <row r="471" spans="1:8" ht="31.5" hidden="1" outlineLevel="2" x14ac:dyDescent="0.25">
      <c r="A471" s="3" t="s">
        <v>1685</v>
      </c>
      <c r="B471" s="61" t="s">
        <v>1683</v>
      </c>
      <c r="C471" s="35">
        <v>0</v>
      </c>
      <c r="D471" s="53">
        <v>0</v>
      </c>
      <c r="E471" s="35">
        <v>0</v>
      </c>
      <c r="F471" s="41">
        <v>17480.5</v>
      </c>
      <c r="G471" s="66">
        <f t="shared" si="13"/>
        <v>0</v>
      </c>
      <c r="H471" s="76"/>
    </row>
    <row r="472" spans="1:8" ht="78.75" hidden="1" outlineLevel="3" x14ac:dyDescent="0.25">
      <c r="A472" s="4" t="s">
        <v>1686</v>
      </c>
      <c r="B472" s="36" t="s">
        <v>1684</v>
      </c>
      <c r="C472" s="35">
        <v>0</v>
      </c>
      <c r="D472" s="53">
        <v>0</v>
      </c>
      <c r="E472" s="35">
        <v>0</v>
      </c>
      <c r="F472" s="41">
        <v>17480.5</v>
      </c>
      <c r="G472" s="66">
        <f t="shared" si="13"/>
        <v>0</v>
      </c>
      <c r="H472" s="76"/>
    </row>
    <row r="473" spans="1:8" ht="31.5" hidden="1" outlineLevel="2" x14ac:dyDescent="0.25">
      <c r="A473" s="3" t="s">
        <v>852</v>
      </c>
      <c r="B473" s="61" t="s">
        <v>851</v>
      </c>
      <c r="C473" s="35">
        <v>23800000</v>
      </c>
      <c r="D473" s="53">
        <v>0</v>
      </c>
      <c r="E473" s="35">
        <v>23800000</v>
      </c>
      <c r="F473" s="41">
        <v>0</v>
      </c>
      <c r="G473" s="66">
        <f t="shared" si="13"/>
        <v>0</v>
      </c>
      <c r="H473" s="76"/>
    </row>
    <row r="474" spans="1:8" ht="47.25" hidden="1" outlineLevel="3" x14ac:dyDescent="0.25">
      <c r="A474" s="4" t="s">
        <v>854</v>
      </c>
      <c r="B474" s="36" t="s">
        <v>853</v>
      </c>
      <c r="C474" s="35">
        <v>23800000</v>
      </c>
      <c r="D474" s="53">
        <v>0</v>
      </c>
      <c r="E474" s="35">
        <v>23800000</v>
      </c>
      <c r="F474" s="41">
        <v>0</v>
      </c>
      <c r="G474" s="66">
        <f t="shared" si="13"/>
        <v>0</v>
      </c>
      <c r="H474" s="76"/>
    </row>
    <row r="475" spans="1:8" ht="47.25" hidden="1" outlineLevel="1" x14ac:dyDescent="0.25">
      <c r="A475" s="3" t="s">
        <v>1691</v>
      </c>
      <c r="B475" s="61" t="s">
        <v>1687</v>
      </c>
      <c r="C475" s="38">
        <v>0</v>
      </c>
      <c r="D475" s="52">
        <v>0</v>
      </c>
      <c r="E475" s="38">
        <v>0</v>
      </c>
      <c r="F475" s="40">
        <v>186156.25</v>
      </c>
      <c r="G475" s="66">
        <f t="shared" si="13"/>
        <v>0</v>
      </c>
      <c r="H475" s="76"/>
    </row>
    <row r="476" spans="1:8" ht="47.25" hidden="1" outlineLevel="2" x14ac:dyDescent="0.25">
      <c r="A476" s="3" t="s">
        <v>1692</v>
      </c>
      <c r="B476" s="61" t="s">
        <v>1688</v>
      </c>
      <c r="C476" s="35">
        <v>0</v>
      </c>
      <c r="D476" s="53">
        <v>0</v>
      </c>
      <c r="E476" s="35">
        <v>0</v>
      </c>
      <c r="F476" s="41">
        <v>186156.25</v>
      </c>
      <c r="G476" s="66">
        <f t="shared" si="13"/>
        <v>0</v>
      </c>
      <c r="H476" s="76"/>
    </row>
    <row r="477" spans="1:8" ht="47.25" hidden="1" outlineLevel="3" x14ac:dyDescent="0.25">
      <c r="A477" s="4" t="s">
        <v>1693</v>
      </c>
      <c r="B477" s="36" t="s">
        <v>1689</v>
      </c>
      <c r="C477" s="35">
        <v>0</v>
      </c>
      <c r="D477" s="53">
        <v>0</v>
      </c>
      <c r="E477" s="35">
        <v>0</v>
      </c>
      <c r="F477" s="41">
        <v>186156.25</v>
      </c>
      <c r="G477" s="66">
        <f t="shared" si="13"/>
        <v>0</v>
      </c>
      <c r="H477" s="76"/>
    </row>
    <row r="478" spans="1:8" ht="63" hidden="1" outlineLevel="3" x14ac:dyDescent="0.25">
      <c r="A478" s="4" t="s">
        <v>1694</v>
      </c>
      <c r="B478" s="36" t="s">
        <v>1690</v>
      </c>
      <c r="C478" s="35">
        <v>0</v>
      </c>
      <c r="D478" s="53">
        <v>0</v>
      </c>
      <c r="E478" s="35">
        <v>0</v>
      </c>
      <c r="F478" s="41">
        <v>0</v>
      </c>
      <c r="G478" s="66">
        <f t="shared" si="13"/>
        <v>0</v>
      </c>
      <c r="H478" s="76"/>
    </row>
    <row r="479" spans="1:8" ht="63" hidden="1" outlineLevel="1" x14ac:dyDescent="0.25">
      <c r="A479" s="3" t="s">
        <v>856</v>
      </c>
      <c r="B479" s="61" t="s">
        <v>855</v>
      </c>
      <c r="C479" s="38">
        <v>227997603</v>
      </c>
      <c r="D479" s="52">
        <f>D480+D482+D484</f>
        <v>189875.3</v>
      </c>
      <c r="E479" s="38">
        <v>189875300</v>
      </c>
      <c r="F479" s="40">
        <v>606280.73</v>
      </c>
      <c r="G479" s="66">
        <f t="shared" si="13"/>
        <v>-38122303</v>
      </c>
      <c r="H479" s="76"/>
    </row>
    <row r="480" spans="1:8" ht="31.5" hidden="1" outlineLevel="2" x14ac:dyDescent="0.25">
      <c r="A480" s="3" t="s">
        <v>858</v>
      </c>
      <c r="B480" s="61" t="s">
        <v>857</v>
      </c>
      <c r="C480" s="35">
        <v>92268303</v>
      </c>
      <c r="D480" s="53">
        <f>D481</f>
        <v>54146</v>
      </c>
      <c r="E480" s="35">
        <v>54146000</v>
      </c>
      <c r="F480" s="41">
        <v>0</v>
      </c>
      <c r="G480" s="66">
        <f t="shared" si="13"/>
        <v>-38122303</v>
      </c>
      <c r="H480" s="76"/>
    </row>
    <row r="481" spans="1:8" ht="63" hidden="1" outlineLevel="3" x14ac:dyDescent="0.25">
      <c r="A481" s="4" t="s">
        <v>860</v>
      </c>
      <c r="B481" s="36" t="s">
        <v>859</v>
      </c>
      <c r="C481" s="35">
        <v>92268303</v>
      </c>
      <c r="D481" s="53">
        <v>54146</v>
      </c>
      <c r="E481" s="35">
        <v>54146000</v>
      </c>
      <c r="F481" s="41">
        <v>0</v>
      </c>
      <c r="G481" s="66">
        <f t="shared" si="13"/>
        <v>-38122303</v>
      </c>
      <c r="H481" s="76"/>
    </row>
    <row r="482" spans="1:8" ht="31.5" hidden="1" outlineLevel="2" x14ac:dyDescent="0.25">
      <c r="A482" s="3" t="s">
        <v>862</v>
      </c>
      <c r="B482" s="61" t="s">
        <v>861</v>
      </c>
      <c r="C482" s="35">
        <v>135729300</v>
      </c>
      <c r="D482" s="53">
        <f>D483</f>
        <v>135729.29999999999</v>
      </c>
      <c r="E482" s="35">
        <v>135729300</v>
      </c>
      <c r="F482" s="41">
        <v>0</v>
      </c>
      <c r="G482" s="66">
        <f t="shared" si="13"/>
        <v>0</v>
      </c>
      <c r="H482" s="76"/>
    </row>
    <row r="483" spans="1:8" ht="47.25" hidden="1" outlineLevel="3" x14ac:dyDescent="0.25">
      <c r="A483" s="4" t="s">
        <v>864</v>
      </c>
      <c r="B483" s="36" t="s">
        <v>863</v>
      </c>
      <c r="C483" s="35">
        <v>135729300</v>
      </c>
      <c r="D483" s="53">
        <v>135729.29999999999</v>
      </c>
      <c r="E483" s="35">
        <v>135729300</v>
      </c>
      <c r="F483" s="41">
        <v>0</v>
      </c>
      <c r="G483" s="66">
        <f t="shared" si="13"/>
        <v>0</v>
      </c>
      <c r="H483" s="76"/>
    </row>
    <row r="484" spans="1:8" ht="31.5" hidden="1" outlineLevel="2" x14ac:dyDescent="0.25">
      <c r="A484" s="3" t="s">
        <v>1696</v>
      </c>
      <c r="B484" s="61" t="s">
        <v>915</v>
      </c>
      <c r="C484" s="35">
        <v>0</v>
      </c>
      <c r="D484" s="53">
        <v>0</v>
      </c>
      <c r="E484" s="35">
        <v>0</v>
      </c>
      <c r="F484" s="41">
        <v>606280.73</v>
      </c>
      <c r="G484" s="66">
        <f t="shared" si="13"/>
        <v>0</v>
      </c>
      <c r="H484" s="76"/>
    </row>
    <row r="485" spans="1:8" ht="47.25" hidden="1" outlineLevel="3" x14ac:dyDescent="0.25">
      <c r="A485" s="4" t="s">
        <v>1697</v>
      </c>
      <c r="B485" s="36" t="s">
        <v>1695</v>
      </c>
      <c r="C485" s="35">
        <v>0</v>
      </c>
      <c r="D485" s="53">
        <v>0</v>
      </c>
      <c r="E485" s="35">
        <v>0</v>
      </c>
      <c r="F485" s="41">
        <v>606280.73</v>
      </c>
      <c r="G485" s="66">
        <f t="shared" si="13"/>
        <v>0</v>
      </c>
      <c r="H485" s="76"/>
    </row>
    <row r="486" spans="1:8" s="71" customFormat="1" ht="47.25" collapsed="1" x14ac:dyDescent="0.25">
      <c r="A486" s="1" t="s">
        <v>866</v>
      </c>
      <c r="B486" s="60" t="s">
        <v>865</v>
      </c>
      <c r="C486" s="11">
        <v>494123417</v>
      </c>
      <c r="D486" s="51">
        <f>D487+D500</f>
        <v>167503.02299999999</v>
      </c>
      <c r="E486" s="11">
        <v>493446257</v>
      </c>
      <c r="F486" s="39">
        <v>273712.15500000003</v>
      </c>
      <c r="G486" s="70">
        <f t="shared" si="13"/>
        <v>-677160</v>
      </c>
      <c r="H486" s="74"/>
    </row>
    <row r="487" spans="1:8" ht="31.5" hidden="1" outlineLevel="1" x14ac:dyDescent="0.25">
      <c r="A487" s="3" t="s">
        <v>868</v>
      </c>
      <c r="B487" s="61" t="s">
        <v>867</v>
      </c>
      <c r="C487" s="38">
        <v>352018772</v>
      </c>
      <c r="D487" s="52">
        <f>D488+D490+D492+D494+D497</f>
        <v>35720</v>
      </c>
      <c r="E487" s="38">
        <v>351341612</v>
      </c>
      <c r="F487" s="40">
        <v>244271.492</v>
      </c>
      <c r="G487" s="66">
        <f t="shared" si="13"/>
        <v>-677160</v>
      </c>
      <c r="H487" s="76"/>
    </row>
    <row r="488" spans="1:8" ht="31.5" hidden="1" outlineLevel="2" x14ac:dyDescent="0.25">
      <c r="A488" s="3" t="s">
        <v>870</v>
      </c>
      <c r="B488" s="61" t="s">
        <v>869</v>
      </c>
      <c r="C488" s="35">
        <v>20543186</v>
      </c>
      <c r="D488" s="53">
        <v>0</v>
      </c>
      <c r="E488" s="35">
        <v>21343186</v>
      </c>
      <c r="F488" s="41">
        <v>36210.815999999999</v>
      </c>
      <c r="G488" s="66">
        <f t="shared" si="13"/>
        <v>800000</v>
      </c>
      <c r="H488" s="76"/>
    </row>
    <row r="489" spans="1:8" ht="31.5" hidden="1" outlineLevel="3" x14ac:dyDescent="0.25">
      <c r="A489" s="4" t="s">
        <v>872</v>
      </c>
      <c r="B489" s="36" t="s">
        <v>871</v>
      </c>
      <c r="C489" s="35">
        <v>20543186</v>
      </c>
      <c r="D489" s="53">
        <v>0</v>
      </c>
      <c r="E489" s="35">
        <v>21343186</v>
      </c>
      <c r="F489" s="41">
        <v>35387.839999999997</v>
      </c>
      <c r="G489" s="66">
        <f t="shared" si="13"/>
        <v>800000</v>
      </c>
      <c r="H489" s="76"/>
    </row>
    <row r="490" spans="1:8" ht="47.25" hidden="1" outlineLevel="2" x14ac:dyDescent="0.25">
      <c r="A490" s="3" t="s">
        <v>874</v>
      </c>
      <c r="B490" s="61" t="s">
        <v>873</v>
      </c>
      <c r="C490" s="35">
        <v>109024935</v>
      </c>
      <c r="D490" s="53">
        <v>0</v>
      </c>
      <c r="E490" s="35">
        <v>109024935</v>
      </c>
      <c r="F490" s="41">
        <v>32994.900999999998</v>
      </c>
      <c r="G490" s="66">
        <f t="shared" si="13"/>
        <v>0</v>
      </c>
      <c r="H490" s="76"/>
    </row>
    <row r="491" spans="1:8" ht="31.5" hidden="1" outlineLevel="3" x14ac:dyDescent="0.25">
      <c r="A491" s="4" t="s">
        <v>875</v>
      </c>
      <c r="B491" s="36" t="s">
        <v>871</v>
      </c>
      <c r="C491" s="35">
        <v>109024935</v>
      </c>
      <c r="D491" s="53">
        <v>0</v>
      </c>
      <c r="E491" s="35">
        <v>109024935</v>
      </c>
      <c r="F491" s="41">
        <v>32994.900999999998</v>
      </c>
      <c r="G491" s="66">
        <f t="shared" si="13"/>
        <v>0</v>
      </c>
      <c r="H491" s="76"/>
    </row>
    <row r="492" spans="1:8" ht="63" hidden="1" outlineLevel="2" x14ac:dyDescent="0.25">
      <c r="A492" s="3" t="s">
        <v>877</v>
      </c>
      <c r="B492" s="61" t="s">
        <v>876</v>
      </c>
      <c r="C492" s="35">
        <v>18646789</v>
      </c>
      <c r="D492" s="53">
        <v>0</v>
      </c>
      <c r="E492" s="35">
        <v>18646789</v>
      </c>
      <c r="F492" s="41">
        <v>17774.155999999999</v>
      </c>
      <c r="G492" s="66">
        <f t="shared" si="13"/>
        <v>0</v>
      </c>
      <c r="H492" s="76"/>
    </row>
    <row r="493" spans="1:8" ht="47.25" hidden="1" outlineLevel="3" x14ac:dyDescent="0.25">
      <c r="A493" s="4" t="s">
        <v>879</v>
      </c>
      <c r="B493" s="36" t="s">
        <v>878</v>
      </c>
      <c r="C493" s="35">
        <v>18646789</v>
      </c>
      <c r="D493" s="53">
        <v>0</v>
      </c>
      <c r="E493" s="35">
        <v>18646789</v>
      </c>
      <c r="F493" s="41">
        <v>17774.155999999999</v>
      </c>
      <c r="G493" s="66">
        <f t="shared" si="13"/>
        <v>0</v>
      </c>
      <c r="H493" s="76"/>
    </row>
    <row r="494" spans="1:8" ht="47.25" hidden="1" outlineLevel="2" x14ac:dyDescent="0.25">
      <c r="A494" s="3" t="s">
        <v>881</v>
      </c>
      <c r="B494" s="61" t="s">
        <v>880</v>
      </c>
      <c r="C494" s="35">
        <v>163613862</v>
      </c>
      <c r="D494" s="53">
        <v>0</v>
      </c>
      <c r="E494" s="35">
        <v>163613862</v>
      </c>
      <c r="F494" s="41">
        <v>157291.61900000001</v>
      </c>
      <c r="G494" s="66">
        <f t="shared" si="13"/>
        <v>0</v>
      </c>
      <c r="H494" s="76"/>
    </row>
    <row r="495" spans="1:8" ht="47.25" hidden="1" outlineLevel="3" x14ac:dyDescent="0.25">
      <c r="A495" s="4" t="s">
        <v>882</v>
      </c>
      <c r="B495" s="36" t="s">
        <v>878</v>
      </c>
      <c r="C495" s="35">
        <v>163606862</v>
      </c>
      <c r="D495" s="53">
        <v>0</v>
      </c>
      <c r="E495" s="35">
        <v>163606862</v>
      </c>
      <c r="F495" s="41">
        <v>157284.61900000001</v>
      </c>
      <c r="G495" s="66">
        <f t="shared" si="13"/>
        <v>0</v>
      </c>
      <c r="H495" s="76"/>
    </row>
    <row r="496" spans="1:8" ht="47.25" hidden="1" outlineLevel="3" x14ac:dyDescent="0.25">
      <c r="A496" s="4" t="s">
        <v>884</v>
      </c>
      <c r="B496" s="36" t="s">
        <v>883</v>
      </c>
      <c r="C496" s="35">
        <v>7000</v>
      </c>
      <c r="D496" s="53">
        <v>0</v>
      </c>
      <c r="E496" s="35">
        <v>7000</v>
      </c>
      <c r="F496" s="41">
        <v>7</v>
      </c>
      <c r="G496" s="66">
        <f t="shared" ref="G496:G532" si="14">E496-C496</f>
        <v>0</v>
      </c>
      <c r="H496" s="76"/>
    </row>
    <row r="497" spans="1:8" ht="47.25" hidden="1" outlineLevel="2" x14ac:dyDescent="0.25">
      <c r="A497" s="3" t="s">
        <v>886</v>
      </c>
      <c r="B497" s="61" t="s">
        <v>885</v>
      </c>
      <c r="C497" s="35">
        <v>40190000</v>
      </c>
      <c r="D497" s="53">
        <f>D498+D499</f>
        <v>35720</v>
      </c>
      <c r="E497" s="35">
        <v>38712840</v>
      </c>
      <c r="F497" s="41">
        <v>0</v>
      </c>
      <c r="G497" s="66">
        <f t="shared" si="14"/>
        <v>-1477160</v>
      </c>
      <c r="H497" s="76"/>
    </row>
    <row r="498" spans="1:8" ht="47.25" hidden="1" outlineLevel="3" x14ac:dyDescent="0.25">
      <c r="A498" s="4" t="s">
        <v>888</v>
      </c>
      <c r="B498" s="36" t="s">
        <v>887</v>
      </c>
      <c r="C498" s="35">
        <v>2590000</v>
      </c>
      <c r="D498" s="53">
        <v>0</v>
      </c>
      <c r="E498" s="35">
        <v>1774625</v>
      </c>
      <c r="F498" s="41">
        <v>0</v>
      </c>
      <c r="G498" s="66">
        <f t="shared" si="14"/>
        <v>-815375</v>
      </c>
      <c r="H498" s="76"/>
    </row>
    <row r="499" spans="1:8" ht="78.75" hidden="1" outlineLevel="3" x14ac:dyDescent="0.25">
      <c r="A499" s="4" t="s">
        <v>890</v>
      </c>
      <c r="B499" s="36" t="s">
        <v>889</v>
      </c>
      <c r="C499" s="35">
        <v>37600000</v>
      </c>
      <c r="D499" s="53">
        <v>35720</v>
      </c>
      <c r="E499" s="35">
        <v>36938215</v>
      </c>
      <c r="F499" s="41">
        <v>0</v>
      </c>
      <c r="G499" s="66">
        <f t="shared" si="14"/>
        <v>-661785</v>
      </c>
      <c r="H499" s="76"/>
    </row>
    <row r="500" spans="1:8" ht="47.25" hidden="1" outlineLevel="1" x14ac:dyDescent="0.25">
      <c r="A500" s="3" t="s">
        <v>892</v>
      </c>
      <c r="B500" s="61" t="s">
        <v>891</v>
      </c>
      <c r="C500" s="38">
        <v>142104645</v>
      </c>
      <c r="D500" s="52">
        <f>D501</f>
        <v>131783.02299999999</v>
      </c>
      <c r="E500" s="38">
        <v>142104645</v>
      </c>
      <c r="F500" s="40">
        <v>29440.663</v>
      </c>
      <c r="G500" s="66">
        <f t="shared" si="14"/>
        <v>0</v>
      </c>
      <c r="H500" s="76"/>
    </row>
    <row r="501" spans="1:8" ht="15.75" hidden="1" outlineLevel="2" x14ac:dyDescent="0.25">
      <c r="A501" s="3" t="s">
        <v>894</v>
      </c>
      <c r="B501" s="61" t="s">
        <v>893</v>
      </c>
      <c r="C501" s="35">
        <v>142104645</v>
      </c>
      <c r="D501" s="53">
        <f>D502+D503+D504+D505+D506+D507</f>
        <v>131783.02299999999</v>
      </c>
      <c r="E501" s="35">
        <v>142104645</v>
      </c>
      <c r="F501" s="41">
        <v>29440.663</v>
      </c>
      <c r="G501" s="66">
        <f t="shared" si="14"/>
        <v>0</v>
      </c>
      <c r="H501" s="76"/>
    </row>
    <row r="502" spans="1:8" ht="78.75" hidden="1" outlineLevel="3" x14ac:dyDescent="0.25">
      <c r="A502" s="4" t="s">
        <v>896</v>
      </c>
      <c r="B502" s="36" t="s">
        <v>895</v>
      </c>
      <c r="C502" s="35">
        <v>7524823</v>
      </c>
      <c r="D502" s="53">
        <v>7524.8230000000003</v>
      </c>
      <c r="E502" s="35">
        <v>7524823</v>
      </c>
      <c r="F502" s="41">
        <v>7585.3969999999999</v>
      </c>
      <c r="G502" s="66">
        <f t="shared" si="14"/>
        <v>0</v>
      </c>
      <c r="H502" s="76"/>
    </row>
    <row r="503" spans="1:8" ht="78.75" hidden="1" outlineLevel="3" x14ac:dyDescent="0.25">
      <c r="A503" s="4" t="s">
        <v>898</v>
      </c>
      <c r="B503" s="36" t="s">
        <v>897</v>
      </c>
      <c r="C503" s="35">
        <v>5144197</v>
      </c>
      <c r="D503" s="53">
        <v>0</v>
      </c>
      <c r="E503" s="35">
        <v>5144197</v>
      </c>
      <c r="F503" s="41">
        <v>5056.9319999999998</v>
      </c>
      <c r="G503" s="66">
        <f t="shared" si="14"/>
        <v>0</v>
      </c>
      <c r="H503" s="76"/>
    </row>
    <row r="504" spans="1:8" ht="63" hidden="1" outlineLevel="3" x14ac:dyDescent="0.25">
      <c r="A504" s="4" t="s">
        <v>900</v>
      </c>
      <c r="B504" s="36" t="s">
        <v>899</v>
      </c>
      <c r="C504" s="35">
        <v>118063750</v>
      </c>
      <c r="D504" s="53">
        <v>113341.2</v>
      </c>
      <c r="E504" s="35">
        <v>118063750</v>
      </c>
      <c r="F504" s="41">
        <v>0</v>
      </c>
      <c r="G504" s="66">
        <f t="shared" si="14"/>
        <v>0</v>
      </c>
      <c r="H504" s="76"/>
    </row>
    <row r="505" spans="1:8" ht="31.5" hidden="1" outlineLevel="3" x14ac:dyDescent="0.25">
      <c r="A505" s="4" t="s">
        <v>902</v>
      </c>
      <c r="B505" s="36" t="s">
        <v>901</v>
      </c>
      <c r="C505" s="35">
        <v>11371875</v>
      </c>
      <c r="D505" s="53">
        <v>10917</v>
      </c>
      <c r="E505" s="35">
        <v>11371875</v>
      </c>
      <c r="F505" s="41">
        <v>7320</v>
      </c>
      <c r="G505" s="66">
        <f t="shared" si="14"/>
        <v>0</v>
      </c>
      <c r="H505" s="76"/>
    </row>
    <row r="506" spans="1:8" ht="47.25" hidden="1" outlineLevel="3" x14ac:dyDescent="0.25">
      <c r="A506" s="4" t="s">
        <v>1700</v>
      </c>
      <c r="B506" s="36" t="s">
        <v>1698</v>
      </c>
      <c r="C506" s="35">
        <v>0</v>
      </c>
      <c r="D506" s="53">
        <v>0</v>
      </c>
      <c r="E506" s="35">
        <v>0</v>
      </c>
      <c r="F506" s="41">
        <v>9478.3340000000007</v>
      </c>
      <c r="G506" s="66">
        <f t="shared" si="14"/>
        <v>0</v>
      </c>
      <c r="H506" s="76"/>
    </row>
    <row r="507" spans="1:8" ht="78.75" hidden="1" outlineLevel="3" x14ac:dyDescent="0.25">
      <c r="A507" s="4" t="s">
        <v>1701</v>
      </c>
      <c r="B507" s="36" t="s">
        <v>1699</v>
      </c>
      <c r="C507" s="35">
        <v>0</v>
      </c>
      <c r="D507" s="53">
        <v>0</v>
      </c>
      <c r="E507" s="35">
        <v>0</v>
      </c>
      <c r="F507" s="41">
        <v>0</v>
      </c>
      <c r="G507" s="66">
        <f t="shared" si="14"/>
        <v>0</v>
      </c>
      <c r="H507" s="76"/>
    </row>
    <row r="508" spans="1:8" s="71" customFormat="1" ht="47.25" collapsed="1" x14ac:dyDescent="0.25">
      <c r="A508" s="1" t="s">
        <v>904</v>
      </c>
      <c r="B508" s="60" t="s">
        <v>903</v>
      </c>
      <c r="C508" s="11">
        <v>4183597476</v>
      </c>
      <c r="D508" s="51">
        <f>D509+D516+D531+D538</f>
        <v>1401835.4</v>
      </c>
      <c r="E508" s="11">
        <v>4477830501</v>
      </c>
      <c r="F508" s="39">
        <v>2976964.5419999999</v>
      </c>
      <c r="G508" s="70">
        <f t="shared" si="14"/>
        <v>294233025</v>
      </c>
      <c r="H508" s="74"/>
    </row>
    <row r="509" spans="1:8" ht="31.5" hidden="1" outlineLevel="1" x14ac:dyDescent="0.25">
      <c r="A509" s="3" t="s">
        <v>906</v>
      </c>
      <c r="B509" s="61" t="s">
        <v>905</v>
      </c>
      <c r="C509" s="38">
        <v>1505664737</v>
      </c>
      <c r="D509" s="52">
        <f>D510+D512+D514</f>
        <v>1401835.4</v>
      </c>
      <c r="E509" s="38">
        <v>1502352488</v>
      </c>
      <c r="F509" s="40">
        <v>1155172.7919999999</v>
      </c>
      <c r="G509" s="66">
        <f t="shared" si="14"/>
        <v>-3312249</v>
      </c>
      <c r="H509" s="76"/>
    </row>
    <row r="510" spans="1:8" ht="47.25" hidden="1" outlineLevel="2" x14ac:dyDescent="0.25">
      <c r="A510" s="3" t="s">
        <v>908</v>
      </c>
      <c r="B510" s="61" t="s">
        <v>907</v>
      </c>
      <c r="C510" s="35">
        <v>51462243</v>
      </c>
      <c r="D510" s="53">
        <v>0</v>
      </c>
      <c r="E510" s="35">
        <v>48088394</v>
      </c>
      <c r="F510" s="41">
        <v>0</v>
      </c>
      <c r="G510" s="66">
        <f t="shared" si="14"/>
        <v>-3373849</v>
      </c>
      <c r="H510" s="76"/>
    </row>
    <row r="511" spans="1:8" ht="47.25" hidden="1" outlineLevel="3" x14ac:dyDescent="0.25">
      <c r="A511" s="4" t="s">
        <v>910</v>
      </c>
      <c r="B511" s="36" t="s">
        <v>909</v>
      </c>
      <c r="C511" s="35">
        <v>51462243</v>
      </c>
      <c r="D511" s="53">
        <v>0</v>
      </c>
      <c r="E511" s="35">
        <v>48088394</v>
      </c>
      <c r="F511" s="41">
        <v>0</v>
      </c>
      <c r="G511" s="66">
        <f t="shared" si="14"/>
        <v>-3373849</v>
      </c>
      <c r="H511" s="76"/>
    </row>
    <row r="512" spans="1:8" ht="31.5" hidden="1" outlineLevel="2" x14ac:dyDescent="0.25">
      <c r="A512" s="3" t="s">
        <v>912</v>
      </c>
      <c r="B512" s="61" t="s">
        <v>911</v>
      </c>
      <c r="C512" s="35">
        <v>74471562</v>
      </c>
      <c r="D512" s="53">
        <f>D513</f>
        <v>71492.7</v>
      </c>
      <c r="E512" s="35">
        <v>74471562</v>
      </c>
      <c r="F512" s="41">
        <v>239552.29199999999</v>
      </c>
      <c r="G512" s="66">
        <f t="shared" si="14"/>
        <v>0</v>
      </c>
      <c r="H512" s="76"/>
    </row>
    <row r="513" spans="1:8" ht="47.25" hidden="1" outlineLevel="3" x14ac:dyDescent="0.25">
      <c r="A513" s="4" t="s">
        <v>914</v>
      </c>
      <c r="B513" s="36" t="s">
        <v>913</v>
      </c>
      <c r="C513" s="35">
        <v>74471562</v>
      </c>
      <c r="D513" s="53">
        <v>71492.7</v>
      </c>
      <c r="E513" s="35">
        <v>74471562</v>
      </c>
      <c r="F513" s="41">
        <v>239552.29199999999</v>
      </c>
      <c r="G513" s="66">
        <f t="shared" si="14"/>
        <v>0</v>
      </c>
      <c r="H513" s="76"/>
    </row>
    <row r="514" spans="1:8" ht="31.5" hidden="1" outlineLevel="2" x14ac:dyDescent="0.25">
      <c r="A514" s="3" t="s">
        <v>916</v>
      </c>
      <c r="B514" s="61" t="s">
        <v>915</v>
      </c>
      <c r="C514" s="35">
        <v>1379730932</v>
      </c>
      <c r="D514" s="53">
        <f>D515</f>
        <v>1330342.7</v>
      </c>
      <c r="E514" s="35">
        <v>1379792532</v>
      </c>
      <c r="F514" s="41">
        <v>915620.5</v>
      </c>
      <c r="G514" s="66">
        <f t="shared" si="14"/>
        <v>61600</v>
      </c>
      <c r="H514" s="76"/>
    </row>
    <row r="515" spans="1:8" ht="94.5" hidden="1" outlineLevel="3" x14ac:dyDescent="0.25">
      <c r="A515" s="4" t="s">
        <v>918</v>
      </c>
      <c r="B515" s="36" t="s">
        <v>917</v>
      </c>
      <c r="C515" s="35">
        <v>1379730932</v>
      </c>
      <c r="D515" s="53">
        <v>1330342.7</v>
      </c>
      <c r="E515" s="35">
        <v>1379792532</v>
      </c>
      <c r="F515" s="41">
        <v>915620.5</v>
      </c>
      <c r="G515" s="66">
        <f t="shared" si="14"/>
        <v>61600</v>
      </c>
      <c r="H515" s="76"/>
    </row>
    <row r="516" spans="1:8" ht="47.25" hidden="1" outlineLevel="1" x14ac:dyDescent="0.25">
      <c r="A516" s="3" t="s">
        <v>920</v>
      </c>
      <c r="B516" s="61" t="s">
        <v>919</v>
      </c>
      <c r="C516" s="38">
        <v>2198208622</v>
      </c>
      <c r="D516" s="52">
        <v>0</v>
      </c>
      <c r="E516" s="38">
        <v>2496003896</v>
      </c>
      <c r="F516" s="40">
        <v>1636182.0460000001</v>
      </c>
      <c r="G516" s="66">
        <f t="shared" si="14"/>
        <v>297795274</v>
      </c>
      <c r="H516" s="76"/>
    </row>
    <row r="517" spans="1:8" ht="47.25" hidden="1" outlineLevel="2" x14ac:dyDescent="0.25">
      <c r="A517" s="3" t="s">
        <v>922</v>
      </c>
      <c r="B517" s="61" t="s">
        <v>921</v>
      </c>
      <c r="C517" s="35">
        <v>1953045054</v>
      </c>
      <c r="D517" s="53">
        <v>0</v>
      </c>
      <c r="E517" s="35">
        <v>2250840328</v>
      </c>
      <c r="F517" s="41">
        <v>1500000</v>
      </c>
      <c r="G517" s="66">
        <f t="shared" si="14"/>
        <v>297795274</v>
      </c>
      <c r="H517" s="76"/>
    </row>
    <row r="518" spans="1:8" ht="31.5" hidden="1" outlineLevel="3" x14ac:dyDescent="0.25">
      <c r="A518" s="4" t="s">
        <v>924</v>
      </c>
      <c r="B518" s="36" t="s">
        <v>923</v>
      </c>
      <c r="C518" s="35">
        <v>1950045054</v>
      </c>
      <c r="D518" s="53">
        <v>0</v>
      </c>
      <c r="E518" s="35">
        <v>2247840328</v>
      </c>
      <c r="F518" s="41">
        <v>1479524.44</v>
      </c>
      <c r="G518" s="66">
        <f t="shared" si="14"/>
        <v>297795274</v>
      </c>
      <c r="H518" s="76"/>
    </row>
    <row r="519" spans="1:8" ht="47.25" hidden="1" outlineLevel="3" x14ac:dyDescent="0.25">
      <c r="A519" s="4" t="s">
        <v>926</v>
      </c>
      <c r="B519" s="36" t="s">
        <v>925</v>
      </c>
      <c r="C519" s="35">
        <v>3000000</v>
      </c>
      <c r="D519" s="53">
        <v>0</v>
      </c>
      <c r="E519" s="35">
        <v>3000000</v>
      </c>
      <c r="F519" s="41">
        <v>20475.560000000001</v>
      </c>
      <c r="G519" s="66">
        <f t="shared" si="14"/>
        <v>0</v>
      </c>
      <c r="H519" s="76"/>
    </row>
    <row r="520" spans="1:8" ht="78.75" hidden="1" outlineLevel="2" x14ac:dyDescent="0.25">
      <c r="A520" s="3" t="s">
        <v>928</v>
      </c>
      <c r="B520" s="61" t="s">
        <v>927</v>
      </c>
      <c r="C520" s="35">
        <v>26489878</v>
      </c>
      <c r="D520" s="53">
        <v>0</v>
      </c>
      <c r="E520" s="35">
        <v>26489878</v>
      </c>
      <c r="F520" s="41">
        <v>26472.937000000002</v>
      </c>
      <c r="G520" s="66">
        <f t="shared" si="14"/>
        <v>0</v>
      </c>
      <c r="H520" s="76"/>
    </row>
    <row r="521" spans="1:8" ht="47.25" hidden="1" outlineLevel="3" x14ac:dyDescent="0.25">
      <c r="A521" s="4" t="s">
        <v>929</v>
      </c>
      <c r="B521" s="36" t="s">
        <v>535</v>
      </c>
      <c r="C521" s="35">
        <v>26488878</v>
      </c>
      <c r="D521" s="53">
        <v>0</v>
      </c>
      <c r="E521" s="35">
        <v>26488878</v>
      </c>
      <c r="F521" s="41">
        <v>26472.937000000002</v>
      </c>
      <c r="G521" s="66">
        <f t="shared" si="14"/>
        <v>0</v>
      </c>
      <c r="H521" s="76"/>
    </row>
    <row r="522" spans="1:8" ht="63" hidden="1" outlineLevel="3" x14ac:dyDescent="0.25">
      <c r="A522" s="4" t="s">
        <v>931</v>
      </c>
      <c r="B522" s="36" t="s">
        <v>930</v>
      </c>
      <c r="C522" s="35">
        <v>1000</v>
      </c>
      <c r="D522" s="53">
        <v>0</v>
      </c>
      <c r="E522" s="35">
        <v>1000</v>
      </c>
      <c r="F522" s="41">
        <v>0</v>
      </c>
      <c r="G522" s="66">
        <f t="shared" si="14"/>
        <v>0</v>
      </c>
      <c r="H522" s="76"/>
    </row>
    <row r="523" spans="1:8" ht="47.25" hidden="1" outlineLevel="2" x14ac:dyDescent="0.25">
      <c r="A523" s="3" t="s">
        <v>933</v>
      </c>
      <c r="B523" s="61" t="s">
        <v>932</v>
      </c>
      <c r="C523" s="35">
        <v>34426336</v>
      </c>
      <c r="D523" s="53">
        <v>0</v>
      </c>
      <c r="E523" s="35">
        <v>34426336</v>
      </c>
      <c r="F523" s="41">
        <v>0</v>
      </c>
      <c r="G523" s="66">
        <f t="shared" si="14"/>
        <v>0</v>
      </c>
      <c r="H523" s="76"/>
    </row>
    <row r="524" spans="1:8" ht="63" hidden="1" outlineLevel="3" x14ac:dyDescent="0.25">
      <c r="A524" s="4" t="s">
        <v>935</v>
      </c>
      <c r="B524" s="36" t="s">
        <v>934</v>
      </c>
      <c r="C524" s="35">
        <v>34426336</v>
      </c>
      <c r="D524" s="53">
        <v>0</v>
      </c>
      <c r="E524" s="35">
        <v>34426336</v>
      </c>
      <c r="F524" s="41">
        <v>0</v>
      </c>
      <c r="G524" s="66">
        <f t="shared" si="14"/>
        <v>0</v>
      </c>
      <c r="H524" s="76"/>
    </row>
    <row r="525" spans="1:8" ht="47.25" hidden="1" outlineLevel="2" x14ac:dyDescent="0.25">
      <c r="A525" s="3" t="s">
        <v>937</v>
      </c>
      <c r="B525" s="61" t="s">
        <v>936</v>
      </c>
      <c r="C525" s="35">
        <v>150192354</v>
      </c>
      <c r="D525" s="53">
        <v>0</v>
      </c>
      <c r="E525" s="35">
        <v>150192354</v>
      </c>
      <c r="F525" s="41">
        <v>109609.109</v>
      </c>
      <c r="G525" s="66">
        <f t="shared" si="14"/>
        <v>0</v>
      </c>
      <c r="H525" s="76"/>
    </row>
    <row r="526" spans="1:8" ht="94.5" hidden="1" outlineLevel="3" x14ac:dyDescent="0.25">
      <c r="A526" s="4" t="s">
        <v>939</v>
      </c>
      <c r="B526" s="36" t="s">
        <v>938</v>
      </c>
      <c r="C526" s="35">
        <v>150192354</v>
      </c>
      <c r="D526" s="53">
        <v>0</v>
      </c>
      <c r="E526" s="35">
        <v>150192354</v>
      </c>
      <c r="F526" s="41">
        <v>109609.109</v>
      </c>
      <c r="G526" s="66">
        <f t="shared" si="14"/>
        <v>0</v>
      </c>
      <c r="H526" s="76"/>
    </row>
    <row r="527" spans="1:8" ht="47.25" hidden="1" outlineLevel="2" x14ac:dyDescent="0.25">
      <c r="A527" s="3" t="s">
        <v>941</v>
      </c>
      <c r="B527" s="61" t="s">
        <v>940</v>
      </c>
      <c r="C527" s="35">
        <v>11655000</v>
      </c>
      <c r="D527" s="53">
        <v>0</v>
      </c>
      <c r="E527" s="35">
        <v>11655000</v>
      </c>
      <c r="F527" s="41">
        <v>0</v>
      </c>
      <c r="G527" s="66">
        <f t="shared" si="14"/>
        <v>0</v>
      </c>
      <c r="H527" s="76"/>
    </row>
    <row r="528" spans="1:8" ht="78.75" hidden="1" outlineLevel="3" x14ac:dyDescent="0.25">
      <c r="A528" s="4" t="s">
        <v>943</v>
      </c>
      <c r="B528" s="36" t="s">
        <v>942</v>
      </c>
      <c r="C528" s="35">
        <v>11655000</v>
      </c>
      <c r="D528" s="53">
        <v>0</v>
      </c>
      <c r="E528" s="35">
        <v>11655000</v>
      </c>
      <c r="F528" s="41">
        <v>0</v>
      </c>
      <c r="G528" s="66">
        <f t="shared" si="14"/>
        <v>0</v>
      </c>
      <c r="H528" s="76"/>
    </row>
    <row r="529" spans="1:8" ht="47.25" hidden="1" outlineLevel="2" x14ac:dyDescent="0.25">
      <c r="A529" s="3" t="s">
        <v>945</v>
      </c>
      <c r="B529" s="61" t="s">
        <v>944</v>
      </c>
      <c r="C529" s="35">
        <v>22400000</v>
      </c>
      <c r="D529" s="53">
        <v>0</v>
      </c>
      <c r="E529" s="35">
        <v>22400000</v>
      </c>
      <c r="F529" s="41">
        <v>0</v>
      </c>
      <c r="G529" s="66">
        <f t="shared" si="14"/>
        <v>0</v>
      </c>
      <c r="H529" s="76"/>
    </row>
    <row r="530" spans="1:8" ht="63" hidden="1" outlineLevel="3" x14ac:dyDescent="0.25">
      <c r="A530" s="4" t="s">
        <v>947</v>
      </c>
      <c r="B530" s="36" t="s">
        <v>946</v>
      </c>
      <c r="C530" s="35">
        <v>22400000</v>
      </c>
      <c r="D530" s="53">
        <v>0</v>
      </c>
      <c r="E530" s="35">
        <v>22400000</v>
      </c>
      <c r="F530" s="41">
        <v>0</v>
      </c>
      <c r="G530" s="66">
        <f t="shared" si="14"/>
        <v>0</v>
      </c>
      <c r="H530" s="76"/>
    </row>
    <row r="531" spans="1:8" ht="63" hidden="1" outlineLevel="1" x14ac:dyDescent="0.25">
      <c r="A531" s="3" t="s">
        <v>949</v>
      </c>
      <c r="B531" s="61" t="s">
        <v>948</v>
      </c>
      <c r="C531" s="38">
        <v>459846413</v>
      </c>
      <c r="D531" s="52">
        <v>0</v>
      </c>
      <c r="E531" s="38">
        <v>459596413</v>
      </c>
      <c r="F531" s="40">
        <v>170833</v>
      </c>
      <c r="G531" s="66">
        <f t="shared" si="14"/>
        <v>-250000</v>
      </c>
      <c r="H531" s="76"/>
    </row>
    <row r="532" spans="1:8" ht="31.5" hidden="1" outlineLevel="2" x14ac:dyDescent="0.25">
      <c r="A532" s="3" t="s">
        <v>951</v>
      </c>
      <c r="B532" s="61" t="s">
        <v>950</v>
      </c>
      <c r="C532" s="35">
        <v>65912053</v>
      </c>
      <c r="D532" s="53">
        <v>0</v>
      </c>
      <c r="E532" s="35">
        <v>65912053</v>
      </c>
      <c r="F532" s="41">
        <v>28588</v>
      </c>
      <c r="G532" s="66">
        <f t="shared" si="14"/>
        <v>0</v>
      </c>
      <c r="H532" s="76"/>
    </row>
    <row r="533" spans="1:8" ht="47.25" hidden="1" outlineLevel="3" x14ac:dyDescent="0.25">
      <c r="A533" s="4" t="s">
        <v>953</v>
      </c>
      <c r="B533" s="36" t="s">
        <v>952</v>
      </c>
      <c r="C533" s="35">
        <v>65912053</v>
      </c>
      <c r="D533" s="53">
        <v>0</v>
      </c>
      <c r="E533" s="35">
        <v>65912053</v>
      </c>
      <c r="F533" s="41">
        <v>28588</v>
      </c>
      <c r="G533" s="66">
        <f t="shared" ref="G533:G569" si="15">E533-C533</f>
        <v>0</v>
      </c>
      <c r="H533" s="76"/>
    </row>
    <row r="534" spans="1:8" ht="63" hidden="1" outlineLevel="2" x14ac:dyDescent="0.25">
      <c r="A534" s="3" t="s">
        <v>955</v>
      </c>
      <c r="B534" s="61" t="s">
        <v>954</v>
      </c>
      <c r="C534" s="35">
        <v>143934360</v>
      </c>
      <c r="D534" s="53">
        <v>0</v>
      </c>
      <c r="E534" s="35">
        <v>143934360</v>
      </c>
      <c r="F534" s="41">
        <v>142245</v>
      </c>
      <c r="G534" s="66">
        <f t="shared" si="15"/>
        <v>0</v>
      </c>
      <c r="H534" s="76"/>
    </row>
    <row r="535" spans="1:8" ht="31.5" hidden="1" outlineLevel="3" x14ac:dyDescent="0.25">
      <c r="A535" s="4" t="s">
        <v>957</v>
      </c>
      <c r="B535" s="36" t="s">
        <v>956</v>
      </c>
      <c r="C535" s="35">
        <v>143934360</v>
      </c>
      <c r="D535" s="53">
        <v>0</v>
      </c>
      <c r="E535" s="35">
        <v>143934360</v>
      </c>
      <c r="F535" s="41">
        <v>142245</v>
      </c>
      <c r="G535" s="66">
        <f t="shared" si="15"/>
        <v>0</v>
      </c>
      <c r="H535" s="76"/>
    </row>
    <row r="536" spans="1:8" ht="47.25" hidden="1" outlineLevel="2" x14ac:dyDescent="0.25">
      <c r="A536" s="3" t="s">
        <v>959</v>
      </c>
      <c r="B536" s="61" t="s">
        <v>958</v>
      </c>
      <c r="C536" s="35">
        <v>250000000</v>
      </c>
      <c r="D536" s="53">
        <v>0</v>
      </c>
      <c r="E536" s="35">
        <v>249750000</v>
      </c>
      <c r="F536" s="41">
        <v>0</v>
      </c>
      <c r="G536" s="66">
        <f t="shared" si="15"/>
        <v>-250000</v>
      </c>
      <c r="H536" s="76"/>
    </row>
    <row r="537" spans="1:8" ht="63" hidden="1" outlineLevel="3" x14ac:dyDescent="0.25">
      <c r="A537" s="4" t="s">
        <v>961</v>
      </c>
      <c r="B537" s="36" t="s">
        <v>960</v>
      </c>
      <c r="C537" s="35">
        <v>250000000</v>
      </c>
      <c r="D537" s="53">
        <v>0</v>
      </c>
      <c r="E537" s="35">
        <v>249750000</v>
      </c>
      <c r="F537" s="41">
        <v>0</v>
      </c>
      <c r="G537" s="66">
        <f t="shared" si="15"/>
        <v>-250000</v>
      </c>
      <c r="H537" s="76"/>
    </row>
    <row r="538" spans="1:8" ht="47.25" hidden="1" outlineLevel="1" x14ac:dyDescent="0.25">
      <c r="A538" s="3" t="s">
        <v>963</v>
      </c>
      <c r="B538" s="61" t="s">
        <v>962</v>
      </c>
      <c r="C538" s="38">
        <v>19877704</v>
      </c>
      <c r="D538" s="52">
        <v>0</v>
      </c>
      <c r="E538" s="38">
        <v>19877704</v>
      </c>
      <c r="F538" s="40">
        <v>14776.704</v>
      </c>
      <c r="G538" s="66">
        <f t="shared" si="15"/>
        <v>0</v>
      </c>
      <c r="H538" s="76"/>
    </row>
    <row r="539" spans="1:8" ht="47.25" hidden="1" outlineLevel="2" x14ac:dyDescent="0.25">
      <c r="A539" s="3" t="s">
        <v>965</v>
      </c>
      <c r="B539" s="61" t="s">
        <v>964</v>
      </c>
      <c r="C539" s="35">
        <v>18482704</v>
      </c>
      <c r="D539" s="53">
        <v>0</v>
      </c>
      <c r="E539" s="35">
        <v>18482704</v>
      </c>
      <c r="F539" s="41">
        <v>13296.797</v>
      </c>
      <c r="G539" s="66">
        <f t="shared" si="15"/>
        <v>0</v>
      </c>
      <c r="H539" s="76"/>
    </row>
    <row r="540" spans="1:8" ht="78.75" hidden="1" outlineLevel="3" x14ac:dyDescent="0.25">
      <c r="A540" s="4" t="s">
        <v>967</v>
      </c>
      <c r="B540" s="36" t="s">
        <v>966</v>
      </c>
      <c r="C540" s="35">
        <v>18482704</v>
      </c>
      <c r="D540" s="53">
        <v>0</v>
      </c>
      <c r="E540" s="35">
        <v>18482704</v>
      </c>
      <c r="F540" s="41">
        <v>13296.797</v>
      </c>
      <c r="G540" s="66">
        <f t="shared" si="15"/>
        <v>0</v>
      </c>
      <c r="H540" s="76"/>
    </row>
    <row r="541" spans="1:8" ht="31.5" hidden="1" outlineLevel="2" x14ac:dyDescent="0.25">
      <c r="A541" s="3" t="s">
        <v>969</v>
      </c>
      <c r="B541" s="61" t="s">
        <v>968</v>
      </c>
      <c r="C541" s="35">
        <v>1395000</v>
      </c>
      <c r="D541" s="53">
        <v>0</v>
      </c>
      <c r="E541" s="35">
        <v>1395000</v>
      </c>
      <c r="F541" s="41">
        <v>1479.9069999999999</v>
      </c>
      <c r="G541" s="66">
        <f t="shared" si="15"/>
        <v>0</v>
      </c>
      <c r="H541" s="76"/>
    </row>
    <row r="542" spans="1:8" ht="31.5" hidden="1" outlineLevel="3" x14ac:dyDescent="0.25">
      <c r="A542" s="4" t="s">
        <v>971</v>
      </c>
      <c r="B542" s="36" t="s">
        <v>970</v>
      </c>
      <c r="C542" s="35">
        <v>1395000</v>
      </c>
      <c r="D542" s="53">
        <v>0</v>
      </c>
      <c r="E542" s="35">
        <v>1395000</v>
      </c>
      <c r="F542" s="41">
        <v>1479.9069999999999</v>
      </c>
      <c r="G542" s="66">
        <f t="shared" si="15"/>
        <v>0</v>
      </c>
      <c r="H542" s="76"/>
    </row>
    <row r="543" spans="1:8" ht="47.25" collapsed="1" x14ac:dyDescent="0.25">
      <c r="A543" s="1" t="s">
        <v>973</v>
      </c>
      <c r="B543" s="60" t="s">
        <v>972</v>
      </c>
      <c r="C543" s="11">
        <v>709744597</v>
      </c>
      <c r="D543" s="51" t="e">
        <f>D544+D549+D565</f>
        <v>#REF!</v>
      </c>
      <c r="E543" s="11">
        <v>708163985</v>
      </c>
      <c r="F543" s="39">
        <v>470899.67300000001</v>
      </c>
      <c r="G543" s="70">
        <f t="shared" si="15"/>
        <v>-1580612</v>
      </c>
      <c r="H543" s="74"/>
    </row>
    <row r="544" spans="1:8" ht="47.25" hidden="1" outlineLevel="1" x14ac:dyDescent="0.25">
      <c r="A544" s="3" t="s">
        <v>975</v>
      </c>
      <c r="B544" s="61" t="s">
        <v>974</v>
      </c>
      <c r="C544" s="38">
        <v>19130680</v>
      </c>
      <c r="D544" s="52">
        <f>D545+D547</f>
        <v>0</v>
      </c>
      <c r="E544" s="38">
        <v>19130680</v>
      </c>
      <c r="F544" s="40">
        <v>0</v>
      </c>
      <c r="G544" s="66">
        <f t="shared" si="15"/>
        <v>0</v>
      </c>
      <c r="H544" s="76"/>
    </row>
    <row r="545" spans="1:8" ht="31.5" hidden="1" outlineLevel="2" x14ac:dyDescent="0.25">
      <c r="A545" s="3" t="s">
        <v>977</v>
      </c>
      <c r="B545" s="61" t="s">
        <v>976</v>
      </c>
      <c r="C545" s="35">
        <v>1220885</v>
      </c>
      <c r="D545" s="53">
        <v>0</v>
      </c>
      <c r="E545" s="35">
        <v>1220885</v>
      </c>
      <c r="F545" s="41">
        <v>0</v>
      </c>
      <c r="G545" s="66">
        <f t="shared" si="15"/>
        <v>0</v>
      </c>
      <c r="H545" s="76"/>
    </row>
    <row r="546" spans="1:8" ht="63" hidden="1" outlineLevel="3" x14ac:dyDescent="0.25">
      <c r="A546" s="4" t="s">
        <v>979</v>
      </c>
      <c r="B546" s="36" t="s">
        <v>978</v>
      </c>
      <c r="C546" s="35">
        <v>1220885</v>
      </c>
      <c r="D546" s="53">
        <v>0</v>
      </c>
      <c r="E546" s="35">
        <v>1220885</v>
      </c>
      <c r="F546" s="41">
        <v>0</v>
      </c>
      <c r="G546" s="66">
        <f t="shared" si="15"/>
        <v>0</v>
      </c>
      <c r="H546" s="76"/>
    </row>
    <row r="547" spans="1:8" ht="63" hidden="1" outlineLevel="2" x14ac:dyDescent="0.25">
      <c r="A547" s="3" t="s">
        <v>981</v>
      </c>
      <c r="B547" s="61" t="s">
        <v>980</v>
      </c>
      <c r="C547" s="35">
        <v>17909795</v>
      </c>
      <c r="D547" s="53">
        <v>0</v>
      </c>
      <c r="E547" s="35">
        <v>17909795</v>
      </c>
      <c r="F547" s="41">
        <v>0</v>
      </c>
      <c r="G547" s="66">
        <f t="shared" si="15"/>
        <v>0</v>
      </c>
      <c r="H547" s="76"/>
    </row>
    <row r="548" spans="1:8" ht="78.75" hidden="1" outlineLevel="3" x14ac:dyDescent="0.25">
      <c r="A548" s="4" t="s">
        <v>983</v>
      </c>
      <c r="B548" s="36" t="s">
        <v>982</v>
      </c>
      <c r="C548" s="35">
        <v>17909795</v>
      </c>
      <c r="D548" s="53">
        <v>0</v>
      </c>
      <c r="E548" s="35">
        <v>17909795</v>
      </c>
      <c r="F548" s="41">
        <v>0</v>
      </c>
      <c r="G548" s="66">
        <f t="shared" si="15"/>
        <v>0</v>
      </c>
      <c r="H548" s="76"/>
    </row>
    <row r="549" spans="1:8" ht="47.25" hidden="1" outlineLevel="1" x14ac:dyDescent="0.25">
      <c r="A549" s="3" t="s">
        <v>985</v>
      </c>
      <c r="B549" s="61" t="s">
        <v>984</v>
      </c>
      <c r="C549" s="38">
        <v>644796237</v>
      </c>
      <c r="D549" s="52" t="e">
        <f>D550+D552+D556+D559+D563</f>
        <v>#REF!</v>
      </c>
      <c r="E549" s="38">
        <v>643215625</v>
      </c>
      <c r="F549" s="40">
        <v>425770.01799999998</v>
      </c>
      <c r="G549" s="66">
        <f t="shared" si="15"/>
        <v>-1580612</v>
      </c>
      <c r="H549" s="76"/>
    </row>
    <row r="550" spans="1:8" ht="31.5" hidden="1" outlineLevel="2" x14ac:dyDescent="0.25">
      <c r="A550" s="3" t="s">
        <v>987</v>
      </c>
      <c r="B550" s="61" t="s">
        <v>986</v>
      </c>
      <c r="C550" s="35">
        <v>8859821</v>
      </c>
      <c r="D550" s="53">
        <v>0</v>
      </c>
      <c r="E550" s="35">
        <v>8859821</v>
      </c>
      <c r="F550" s="41">
        <v>10000</v>
      </c>
      <c r="G550" s="66">
        <f t="shared" si="15"/>
        <v>0</v>
      </c>
      <c r="H550" s="76"/>
    </row>
    <row r="551" spans="1:8" ht="31.5" hidden="1" outlineLevel="3" x14ac:dyDescent="0.25">
      <c r="A551" s="4" t="s">
        <v>989</v>
      </c>
      <c r="B551" s="36" t="s">
        <v>988</v>
      </c>
      <c r="C551" s="35">
        <v>8859821</v>
      </c>
      <c r="D551" s="53">
        <v>0</v>
      </c>
      <c r="E551" s="35">
        <v>8859821</v>
      </c>
      <c r="F551" s="41">
        <v>10000</v>
      </c>
      <c r="G551" s="66">
        <f t="shared" si="15"/>
        <v>0</v>
      </c>
      <c r="H551" s="76"/>
    </row>
    <row r="552" spans="1:8" ht="63" hidden="1" outlineLevel="2" x14ac:dyDescent="0.25">
      <c r="A552" s="3" t="s">
        <v>991</v>
      </c>
      <c r="B552" s="61" t="s">
        <v>990</v>
      </c>
      <c r="C552" s="35">
        <v>164347674</v>
      </c>
      <c r="D552" s="53">
        <f>D553+D554+D555</f>
        <v>13476.2</v>
      </c>
      <c r="E552" s="35">
        <v>164347674</v>
      </c>
      <c r="F552" s="41">
        <v>21329.337</v>
      </c>
      <c r="G552" s="66">
        <f t="shared" si="15"/>
        <v>0</v>
      </c>
      <c r="H552" s="76"/>
    </row>
    <row r="553" spans="1:8" ht="47.25" hidden="1" outlineLevel="3" x14ac:dyDescent="0.25">
      <c r="A553" s="4" t="s">
        <v>993</v>
      </c>
      <c r="B553" s="36" t="s">
        <v>992</v>
      </c>
      <c r="C553" s="35">
        <v>111789624</v>
      </c>
      <c r="D553" s="53">
        <v>0</v>
      </c>
      <c r="E553" s="35">
        <v>111789624</v>
      </c>
      <c r="F553" s="41">
        <v>21329.337</v>
      </c>
      <c r="G553" s="66">
        <f t="shared" si="15"/>
        <v>0</v>
      </c>
      <c r="H553" s="76"/>
    </row>
    <row r="554" spans="1:8" ht="63" hidden="1" outlineLevel="3" x14ac:dyDescent="0.25">
      <c r="A554" s="4" t="s">
        <v>995</v>
      </c>
      <c r="B554" s="36" t="s">
        <v>994</v>
      </c>
      <c r="C554" s="35">
        <v>39081850</v>
      </c>
      <c r="D554" s="53">
        <v>0</v>
      </c>
      <c r="E554" s="35">
        <v>39081850</v>
      </c>
      <c r="F554" s="41">
        <v>0</v>
      </c>
      <c r="G554" s="66">
        <f t="shared" si="15"/>
        <v>0</v>
      </c>
      <c r="H554" s="76"/>
    </row>
    <row r="555" spans="1:8" ht="110.25" hidden="1" outlineLevel="3" x14ac:dyDescent="0.25">
      <c r="A555" s="4" t="s">
        <v>997</v>
      </c>
      <c r="B555" s="36" t="s">
        <v>996</v>
      </c>
      <c r="C555" s="35">
        <v>13476200</v>
      </c>
      <c r="D555" s="53">
        <v>13476.2</v>
      </c>
      <c r="E555" s="35">
        <v>13476200</v>
      </c>
      <c r="F555" s="41">
        <v>0</v>
      </c>
      <c r="G555" s="66">
        <f t="shared" si="15"/>
        <v>0</v>
      </c>
      <c r="H555" s="76"/>
    </row>
    <row r="556" spans="1:8" ht="63" hidden="1" outlineLevel="2" x14ac:dyDescent="0.25">
      <c r="A556" s="3" t="s">
        <v>999</v>
      </c>
      <c r="B556" s="61" t="s">
        <v>998</v>
      </c>
      <c r="C556" s="35">
        <v>267740849.99999997</v>
      </c>
      <c r="D556" s="53">
        <f>D557+D558</f>
        <v>257172.92300000001</v>
      </c>
      <c r="E556" s="35">
        <v>267740849.99999997</v>
      </c>
      <c r="F556" s="41">
        <v>31005.25</v>
      </c>
      <c r="G556" s="66">
        <f t="shared" si="15"/>
        <v>0</v>
      </c>
      <c r="H556" s="76"/>
    </row>
    <row r="557" spans="1:8" ht="94.5" hidden="1" outlineLevel="3" x14ac:dyDescent="0.25">
      <c r="A557" s="4" t="s">
        <v>1001</v>
      </c>
      <c r="B557" s="36" t="s">
        <v>1000</v>
      </c>
      <c r="C557" s="35">
        <v>7680830</v>
      </c>
      <c r="D557" s="53">
        <v>7515.3230000000003</v>
      </c>
      <c r="E557" s="35">
        <v>7680830</v>
      </c>
      <c r="F557" s="41">
        <v>31005.25</v>
      </c>
      <c r="G557" s="66">
        <f t="shared" si="15"/>
        <v>0</v>
      </c>
      <c r="H557" s="76"/>
    </row>
    <row r="558" spans="1:8" ht="94.5" hidden="1" outlineLevel="3" x14ac:dyDescent="0.25">
      <c r="A558" s="4" t="s">
        <v>1002</v>
      </c>
      <c r="B558" s="36" t="s">
        <v>1000</v>
      </c>
      <c r="C558" s="35">
        <v>260060020</v>
      </c>
      <c r="D558" s="53">
        <v>249657.60000000001</v>
      </c>
      <c r="E558" s="35">
        <v>260060020</v>
      </c>
      <c r="F558" s="41">
        <v>0</v>
      </c>
      <c r="G558" s="66">
        <f t="shared" si="15"/>
        <v>0</v>
      </c>
      <c r="H558" s="76"/>
    </row>
    <row r="559" spans="1:8" ht="31.5" hidden="1" outlineLevel="2" x14ac:dyDescent="0.25">
      <c r="A559" s="3" t="s">
        <v>1004</v>
      </c>
      <c r="B559" s="61" t="s">
        <v>1003</v>
      </c>
      <c r="C559" s="35">
        <v>192895182</v>
      </c>
      <c r="D559" s="53" t="e">
        <f>D560+#REF!+D561+D562</f>
        <v>#REF!</v>
      </c>
      <c r="E559" s="35">
        <v>191314570</v>
      </c>
      <c r="F559" s="41">
        <v>354023.73100000003</v>
      </c>
      <c r="G559" s="66">
        <f t="shared" si="15"/>
        <v>-1580612</v>
      </c>
      <c r="H559" s="76"/>
    </row>
    <row r="560" spans="1:8" ht="94.5" hidden="1" outlineLevel="3" x14ac:dyDescent="0.25">
      <c r="A560" s="4" t="s">
        <v>1005</v>
      </c>
      <c r="B560" s="36" t="s">
        <v>1000</v>
      </c>
      <c r="C560" s="35">
        <v>158089919</v>
      </c>
      <c r="D560" s="53">
        <v>150973.565</v>
      </c>
      <c r="E560" s="35">
        <v>158089919</v>
      </c>
      <c r="F560" s="41">
        <v>318707.96999999997</v>
      </c>
      <c r="G560" s="66">
        <f t="shared" si="15"/>
        <v>0</v>
      </c>
      <c r="H560" s="76"/>
    </row>
    <row r="561" spans="1:8" ht="47.25" hidden="1" outlineLevel="3" x14ac:dyDescent="0.25">
      <c r="A561" s="4" t="s">
        <v>1007</v>
      </c>
      <c r="B561" s="36" t="s">
        <v>1006</v>
      </c>
      <c r="C561" s="35">
        <v>11217400</v>
      </c>
      <c r="D561" s="53">
        <v>11217.4</v>
      </c>
      <c r="E561" s="35">
        <v>11217400</v>
      </c>
      <c r="F561" s="41">
        <v>0</v>
      </c>
      <c r="G561" s="66">
        <f t="shared" si="15"/>
        <v>0</v>
      </c>
      <c r="H561" s="76"/>
    </row>
    <row r="562" spans="1:8" ht="47.25" hidden="1" outlineLevel="3" x14ac:dyDescent="0.25">
      <c r="A562" s="4" t="s">
        <v>1009</v>
      </c>
      <c r="B562" s="36" t="s">
        <v>1008</v>
      </c>
      <c r="C562" s="35">
        <v>23587863</v>
      </c>
      <c r="D562" s="53">
        <v>0</v>
      </c>
      <c r="E562" s="35">
        <v>22007251</v>
      </c>
      <c r="F562" s="41">
        <v>15719.511</v>
      </c>
      <c r="G562" s="66">
        <f t="shared" si="15"/>
        <v>-1580612</v>
      </c>
      <c r="H562" s="76"/>
    </row>
    <row r="563" spans="1:8" ht="31.5" hidden="1" outlineLevel="2" x14ac:dyDescent="0.25">
      <c r="A563" s="3" t="s">
        <v>1011</v>
      </c>
      <c r="B563" s="61" t="s">
        <v>1010</v>
      </c>
      <c r="C563" s="35">
        <v>10952710</v>
      </c>
      <c r="D563" s="53" t="e">
        <f>D564+#REF!</f>
        <v>#REF!</v>
      </c>
      <c r="E563" s="35">
        <v>10952710</v>
      </c>
      <c r="F563" s="41">
        <v>9411.7000000000007</v>
      </c>
      <c r="G563" s="66">
        <f t="shared" si="15"/>
        <v>0</v>
      </c>
      <c r="H563" s="76"/>
    </row>
    <row r="564" spans="1:8" ht="94.5" hidden="1" outlineLevel="3" x14ac:dyDescent="0.25">
      <c r="A564" s="4" t="s">
        <v>1012</v>
      </c>
      <c r="B564" s="36" t="s">
        <v>1000</v>
      </c>
      <c r="C564" s="35">
        <v>10952710</v>
      </c>
      <c r="D564" s="53">
        <v>10716.812</v>
      </c>
      <c r="E564" s="35">
        <v>10952710</v>
      </c>
      <c r="F564" s="41">
        <v>8762.2000000000007</v>
      </c>
      <c r="G564" s="66">
        <f t="shared" si="15"/>
        <v>0</v>
      </c>
      <c r="H564" s="76"/>
    </row>
    <row r="565" spans="1:8" ht="47.25" hidden="1" outlineLevel="1" x14ac:dyDescent="0.25">
      <c r="A565" s="3" t="s">
        <v>1014</v>
      </c>
      <c r="B565" s="61" t="s">
        <v>1013</v>
      </c>
      <c r="C565" s="38">
        <v>45817680</v>
      </c>
      <c r="D565" s="52">
        <v>0</v>
      </c>
      <c r="E565" s="38">
        <v>45817680</v>
      </c>
      <c r="F565" s="40">
        <v>45129.654999999999</v>
      </c>
      <c r="G565" s="66">
        <f t="shared" si="15"/>
        <v>0</v>
      </c>
      <c r="H565" s="76"/>
    </row>
    <row r="566" spans="1:8" ht="31.5" hidden="1" outlineLevel="2" x14ac:dyDescent="0.25">
      <c r="A566" s="3" t="s">
        <v>1016</v>
      </c>
      <c r="B566" s="61" t="s">
        <v>1015</v>
      </c>
      <c r="C566" s="35">
        <v>24612929</v>
      </c>
      <c r="D566" s="53">
        <v>0</v>
      </c>
      <c r="E566" s="35">
        <v>24612929</v>
      </c>
      <c r="F566" s="41">
        <v>24612.929</v>
      </c>
      <c r="G566" s="66">
        <f t="shared" si="15"/>
        <v>0</v>
      </c>
      <c r="H566" s="76"/>
    </row>
    <row r="567" spans="1:8" ht="47.25" hidden="1" outlineLevel="3" x14ac:dyDescent="0.25">
      <c r="A567" s="4" t="s">
        <v>1018</v>
      </c>
      <c r="B567" s="36" t="s">
        <v>1017</v>
      </c>
      <c r="C567" s="35">
        <v>24612929</v>
      </c>
      <c r="D567" s="53">
        <v>0</v>
      </c>
      <c r="E567" s="35">
        <v>24612929</v>
      </c>
      <c r="F567" s="41">
        <v>24612.929</v>
      </c>
      <c r="G567" s="66">
        <f t="shared" si="15"/>
        <v>0</v>
      </c>
      <c r="H567" s="76"/>
    </row>
    <row r="568" spans="1:8" ht="78.75" hidden="1" outlineLevel="2" x14ac:dyDescent="0.25">
      <c r="A568" s="3" t="s">
        <v>1020</v>
      </c>
      <c r="B568" s="61" t="s">
        <v>1019</v>
      </c>
      <c r="C568" s="35">
        <v>21204751</v>
      </c>
      <c r="D568" s="53">
        <v>0</v>
      </c>
      <c r="E568" s="35">
        <v>21204751</v>
      </c>
      <c r="F568" s="41">
        <v>20516.725999999999</v>
      </c>
      <c r="G568" s="66">
        <f t="shared" si="15"/>
        <v>0</v>
      </c>
      <c r="H568" s="76"/>
    </row>
    <row r="569" spans="1:8" ht="31.5" hidden="1" outlineLevel="3" x14ac:dyDescent="0.25">
      <c r="A569" s="4" t="s">
        <v>1021</v>
      </c>
      <c r="B569" s="36" t="s">
        <v>690</v>
      </c>
      <c r="C569" s="35">
        <v>21204751</v>
      </c>
      <c r="D569" s="53">
        <v>0</v>
      </c>
      <c r="E569" s="35">
        <v>21204751</v>
      </c>
      <c r="F569" s="41">
        <v>20516.725999999999</v>
      </c>
      <c r="G569" s="66">
        <f t="shared" si="15"/>
        <v>0</v>
      </c>
      <c r="H569" s="76"/>
    </row>
    <row r="570" spans="1:8" ht="47.25" collapsed="1" x14ac:dyDescent="0.25">
      <c r="A570" s="1" t="s">
        <v>1023</v>
      </c>
      <c r="B570" s="60" t="s">
        <v>1022</v>
      </c>
      <c r="C570" s="11">
        <v>60719480</v>
      </c>
      <c r="D570" s="51">
        <f>D571+D576</f>
        <v>40473.300000000003</v>
      </c>
      <c r="E570" s="11">
        <v>49864462</v>
      </c>
      <c r="F570" s="39">
        <v>8916.6</v>
      </c>
      <c r="G570" s="70">
        <f t="shared" ref="G570:G606" si="16">E570-C570</f>
        <v>-10855018</v>
      </c>
      <c r="H570" s="74"/>
    </row>
    <row r="571" spans="1:8" ht="47.25" hidden="1" outlineLevel="1" x14ac:dyDescent="0.25">
      <c r="A571" s="3" t="s">
        <v>1025</v>
      </c>
      <c r="B571" s="61" t="s">
        <v>1024</v>
      </c>
      <c r="C571" s="38">
        <v>20246180</v>
      </c>
      <c r="D571" s="52">
        <v>0</v>
      </c>
      <c r="E571" s="38">
        <v>20184062</v>
      </c>
      <c r="F571" s="40">
        <v>0</v>
      </c>
      <c r="G571" s="66">
        <f t="shared" si="16"/>
        <v>-62118</v>
      </c>
      <c r="H571" s="76"/>
    </row>
    <row r="572" spans="1:8" ht="110.25" hidden="1" outlineLevel="2" x14ac:dyDescent="0.25">
      <c r="A572" s="3" t="s">
        <v>1027</v>
      </c>
      <c r="B572" s="61" t="s">
        <v>1026</v>
      </c>
      <c r="C572" s="35">
        <v>17758680</v>
      </c>
      <c r="D572" s="53">
        <v>0</v>
      </c>
      <c r="E572" s="35">
        <v>17696562</v>
      </c>
      <c r="F572" s="41">
        <v>0</v>
      </c>
      <c r="G572" s="66">
        <f t="shared" si="16"/>
        <v>-62118</v>
      </c>
      <c r="H572" s="76"/>
    </row>
    <row r="573" spans="1:8" ht="78.75" hidden="1" outlineLevel="3" x14ac:dyDescent="0.25">
      <c r="A573" s="4" t="s">
        <v>1029</v>
      </c>
      <c r="B573" s="36" t="s">
        <v>1028</v>
      </c>
      <c r="C573" s="35">
        <v>17758680</v>
      </c>
      <c r="D573" s="53">
        <v>0</v>
      </c>
      <c r="E573" s="35">
        <v>17696562</v>
      </c>
      <c r="F573" s="41">
        <v>0</v>
      </c>
      <c r="G573" s="66">
        <f t="shared" si="16"/>
        <v>-62118</v>
      </c>
      <c r="H573" s="76"/>
    </row>
    <row r="574" spans="1:8" ht="47.25" hidden="1" outlineLevel="2" x14ac:dyDescent="0.25">
      <c r="A574" s="3" t="s">
        <v>1031</v>
      </c>
      <c r="B574" s="61" t="s">
        <v>1030</v>
      </c>
      <c r="C574" s="35">
        <v>2487500</v>
      </c>
      <c r="D574" s="53">
        <v>0</v>
      </c>
      <c r="E574" s="35">
        <v>2487500</v>
      </c>
      <c r="F574" s="41">
        <v>0</v>
      </c>
      <c r="G574" s="66">
        <f t="shared" si="16"/>
        <v>0</v>
      </c>
      <c r="H574" s="76"/>
    </row>
    <row r="575" spans="1:8" ht="78.75" hidden="1" outlineLevel="3" x14ac:dyDescent="0.25">
      <c r="A575" s="4" t="s">
        <v>1033</v>
      </c>
      <c r="B575" s="36" t="s">
        <v>1032</v>
      </c>
      <c r="C575" s="35">
        <v>2487500</v>
      </c>
      <c r="D575" s="53">
        <v>0</v>
      </c>
      <c r="E575" s="35">
        <v>2487500</v>
      </c>
      <c r="F575" s="41">
        <v>0</v>
      </c>
      <c r="G575" s="66">
        <f t="shared" si="16"/>
        <v>0</v>
      </c>
      <c r="H575" s="76"/>
    </row>
    <row r="576" spans="1:8" ht="47.25" hidden="1" outlineLevel="1" x14ac:dyDescent="0.25">
      <c r="A576" s="3" t="s">
        <v>1035</v>
      </c>
      <c r="B576" s="61" t="s">
        <v>1034</v>
      </c>
      <c r="C576" s="38">
        <v>40473300</v>
      </c>
      <c r="D576" s="52">
        <f>D577</f>
        <v>40473.300000000003</v>
      </c>
      <c r="E576" s="38">
        <v>29680400</v>
      </c>
      <c r="F576" s="40">
        <v>8916.6</v>
      </c>
      <c r="G576" s="66">
        <f t="shared" si="16"/>
        <v>-10792900</v>
      </c>
      <c r="H576" s="75"/>
    </row>
    <row r="577" spans="1:8" ht="47.25" hidden="1" outlineLevel="2" x14ac:dyDescent="0.25">
      <c r="A577" s="3" t="s">
        <v>1037</v>
      </c>
      <c r="B577" s="61" t="s">
        <v>1036</v>
      </c>
      <c r="C577" s="35">
        <v>40473300</v>
      </c>
      <c r="D577" s="53">
        <f>D578</f>
        <v>40473.300000000003</v>
      </c>
      <c r="E577" s="35">
        <v>29680400</v>
      </c>
      <c r="F577" s="41">
        <v>8916.6</v>
      </c>
      <c r="G577" s="66">
        <f t="shared" si="16"/>
        <v>-10792900</v>
      </c>
      <c r="H577" s="76"/>
    </row>
    <row r="578" spans="1:8" ht="47.25" hidden="1" outlineLevel="3" x14ac:dyDescent="0.25">
      <c r="A578" s="4" t="s">
        <v>1039</v>
      </c>
      <c r="B578" s="36" t="s">
        <v>1038</v>
      </c>
      <c r="C578" s="35">
        <v>40473300</v>
      </c>
      <c r="D578" s="53">
        <v>40473.300000000003</v>
      </c>
      <c r="E578" s="35">
        <v>29680400</v>
      </c>
      <c r="F578" s="41">
        <v>8916.6</v>
      </c>
      <c r="G578" s="66">
        <f t="shared" si="16"/>
        <v>-10792900</v>
      </c>
      <c r="H578" s="76"/>
    </row>
    <row r="579" spans="1:8" ht="47.25" collapsed="1" x14ac:dyDescent="0.25">
      <c r="A579" s="1" t="s">
        <v>1041</v>
      </c>
      <c r="B579" s="60" t="s">
        <v>1040</v>
      </c>
      <c r="C579" s="11">
        <v>35183426</v>
      </c>
      <c r="D579" s="51">
        <f>D580+D592+D595+D598</f>
        <v>1510.7</v>
      </c>
      <c r="E579" s="11">
        <v>34256633</v>
      </c>
      <c r="F579" s="39">
        <v>40839.536</v>
      </c>
      <c r="G579" s="70">
        <f t="shared" si="16"/>
        <v>-926793</v>
      </c>
      <c r="H579" s="74"/>
    </row>
    <row r="580" spans="1:8" ht="47.25" hidden="1" outlineLevel="1" x14ac:dyDescent="0.25">
      <c r="A580" s="3" t="s">
        <v>1043</v>
      </c>
      <c r="B580" s="61" t="s">
        <v>1042</v>
      </c>
      <c r="C580" s="38">
        <v>4170406</v>
      </c>
      <c r="D580" s="52">
        <f>D581+D584+D588</f>
        <v>1510.7</v>
      </c>
      <c r="E580" s="38">
        <v>4130158</v>
      </c>
      <c r="F580" s="40">
        <v>3768.85</v>
      </c>
      <c r="G580" s="66">
        <f t="shared" si="16"/>
        <v>-40248</v>
      </c>
      <c r="H580" s="75"/>
    </row>
    <row r="581" spans="1:8" ht="126" hidden="1" outlineLevel="2" x14ac:dyDescent="0.25">
      <c r="A581" s="3" t="s">
        <v>1045</v>
      </c>
      <c r="B581" s="61" t="s">
        <v>1044</v>
      </c>
      <c r="C581" s="35">
        <v>2859106</v>
      </c>
      <c r="D581" s="53">
        <f>D582+D583</f>
        <v>1510.7</v>
      </c>
      <c r="E581" s="35">
        <v>2859106</v>
      </c>
      <c r="F581" s="41">
        <v>2457.5500000000002</v>
      </c>
      <c r="G581" s="66">
        <f t="shared" si="16"/>
        <v>0</v>
      </c>
      <c r="H581" s="76"/>
    </row>
    <row r="582" spans="1:8" ht="47.25" hidden="1" outlineLevel="3" x14ac:dyDescent="0.25">
      <c r="A582" s="4" t="s">
        <v>1047</v>
      </c>
      <c r="B582" s="36" t="s">
        <v>1046</v>
      </c>
      <c r="C582" s="35">
        <v>731356</v>
      </c>
      <c r="D582" s="53">
        <v>0</v>
      </c>
      <c r="E582" s="35">
        <v>731356</v>
      </c>
      <c r="F582" s="41">
        <v>1840.5</v>
      </c>
      <c r="G582" s="66">
        <f t="shared" si="16"/>
        <v>0</v>
      </c>
      <c r="H582" s="76"/>
    </row>
    <row r="583" spans="1:8" ht="63" hidden="1" outlineLevel="3" x14ac:dyDescent="0.25">
      <c r="A583" s="4" t="s">
        <v>1049</v>
      </c>
      <c r="B583" s="36" t="s">
        <v>1048</v>
      </c>
      <c r="C583" s="35">
        <v>2127750</v>
      </c>
      <c r="D583" s="53">
        <v>1510.7</v>
      </c>
      <c r="E583" s="35">
        <v>2127750</v>
      </c>
      <c r="F583" s="41">
        <v>617.04999999999995</v>
      </c>
      <c r="G583" s="66">
        <f t="shared" si="16"/>
        <v>0</v>
      </c>
      <c r="H583" s="76"/>
    </row>
    <row r="584" spans="1:8" ht="78.75" hidden="1" outlineLevel="2" x14ac:dyDescent="0.25">
      <c r="A584" s="3" t="s">
        <v>1051</v>
      </c>
      <c r="B584" s="61" t="s">
        <v>1050</v>
      </c>
      <c r="C584" s="35">
        <v>805800</v>
      </c>
      <c r="D584" s="53">
        <v>0</v>
      </c>
      <c r="E584" s="35">
        <v>805800</v>
      </c>
      <c r="F584" s="41">
        <v>805.8</v>
      </c>
      <c r="G584" s="66">
        <f t="shared" si="16"/>
        <v>0</v>
      </c>
      <c r="H584" s="76"/>
    </row>
    <row r="585" spans="1:8" ht="47.25" hidden="1" outlineLevel="3" x14ac:dyDescent="0.25">
      <c r="A585" s="4" t="s">
        <v>1053</v>
      </c>
      <c r="B585" s="36" t="s">
        <v>1052</v>
      </c>
      <c r="C585" s="35">
        <v>316800</v>
      </c>
      <c r="D585" s="53">
        <v>0</v>
      </c>
      <c r="E585" s="35">
        <v>316800</v>
      </c>
      <c r="F585" s="41">
        <v>316.8</v>
      </c>
      <c r="G585" s="66">
        <f t="shared" si="16"/>
        <v>0</v>
      </c>
      <c r="H585" s="76"/>
    </row>
    <row r="586" spans="1:8" ht="31.5" hidden="1" outlineLevel="3" x14ac:dyDescent="0.25">
      <c r="A586" s="4" t="s">
        <v>1055</v>
      </c>
      <c r="B586" s="36" t="s">
        <v>1054</v>
      </c>
      <c r="C586" s="35">
        <v>219000</v>
      </c>
      <c r="D586" s="53">
        <v>0</v>
      </c>
      <c r="E586" s="35">
        <v>219000</v>
      </c>
      <c r="F586" s="41">
        <v>219</v>
      </c>
      <c r="G586" s="66">
        <f t="shared" si="16"/>
        <v>0</v>
      </c>
      <c r="H586" s="76"/>
    </row>
    <row r="587" spans="1:8" ht="94.5" hidden="1" outlineLevel="3" x14ac:dyDescent="0.25">
      <c r="A587" s="4" t="s">
        <v>1057</v>
      </c>
      <c r="B587" s="36" t="s">
        <v>1056</v>
      </c>
      <c r="C587" s="35">
        <v>270000</v>
      </c>
      <c r="D587" s="53">
        <v>0</v>
      </c>
      <c r="E587" s="35">
        <v>270000</v>
      </c>
      <c r="F587" s="41">
        <v>270</v>
      </c>
      <c r="G587" s="66">
        <f t="shared" si="16"/>
        <v>0</v>
      </c>
      <c r="H587" s="76"/>
    </row>
    <row r="588" spans="1:8" ht="47.25" hidden="1" outlineLevel="2" x14ac:dyDescent="0.25">
      <c r="A588" s="3" t="s">
        <v>1059</v>
      </c>
      <c r="B588" s="61" t="s">
        <v>1058</v>
      </c>
      <c r="C588" s="35">
        <v>505500</v>
      </c>
      <c r="D588" s="53">
        <v>0</v>
      </c>
      <c r="E588" s="35">
        <v>465252</v>
      </c>
      <c r="F588" s="41">
        <v>505.5</v>
      </c>
      <c r="G588" s="66">
        <f t="shared" si="16"/>
        <v>-40248</v>
      </c>
      <c r="H588" s="76"/>
    </row>
    <row r="589" spans="1:8" ht="47.25" hidden="1" outlineLevel="3" x14ac:dyDescent="0.25">
      <c r="A589" s="4" t="s">
        <v>1061</v>
      </c>
      <c r="B589" s="36" t="s">
        <v>1060</v>
      </c>
      <c r="C589" s="35">
        <v>55500</v>
      </c>
      <c r="D589" s="53">
        <v>0</v>
      </c>
      <c r="E589" s="35">
        <v>15252</v>
      </c>
      <c r="F589" s="41">
        <v>55.5</v>
      </c>
      <c r="G589" s="66">
        <f t="shared" si="16"/>
        <v>-40248</v>
      </c>
      <c r="H589" s="76"/>
    </row>
    <row r="590" spans="1:8" ht="94.5" hidden="1" outlineLevel="3" x14ac:dyDescent="0.25">
      <c r="A590" s="4" t="s">
        <v>1703</v>
      </c>
      <c r="B590" s="36" t="s">
        <v>1702</v>
      </c>
      <c r="C590" s="35">
        <v>0</v>
      </c>
      <c r="D590" s="53">
        <v>0</v>
      </c>
      <c r="E590" s="35">
        <v>0</v>
      </c>
      <c r="F590" s="41">
        <v>0</v>
      </c>
      <c r="G590" s="66">
        <f t="shared" si="16"/>
        <v>0</v>
      </c>
      <c r="H590" s="76"/>
    </row>
    <row r="591" spans="1:8" ht="63" hidden="1" outlineLevel="3" x14ac:dyDescent="0.25">
      <c r="A591" s="4" t="s">
        <v>1063</v>
      </c>
      <c r="B591" s="36" t="s">
        <v>1062</v>
      </c>
      <c r="C591" s="35">
        <v>450000</v>
      </c>
      <c r="D591" s="53">
        <v>0</v>
      </c>
      <c r="E591" s="35">
        <v>450000</v>
      </c>
      <c r="F591" s="41">
        <v>450</v>
      </c>
      <c r="G591" s="66">
        <f t="shared" si="16"/>
        <v>0</v>
      </c>
      <c r="H591" s="76"/>
    </row>
    <row r="592" spans="1:8" ht="47.25" hidden="1" outlineLevel="1" x14ac:dyDescent="0.25">
      <c r="A592" s="3" t="s">
        <v>1065</v>
      </c>
      <c r="B592" s="61" t="s">
        <v>1064</v>
      </c>
      <c r="C592" s="38">
        <v>601504</v>
      </c>
      <c r="D592" s="52">
        <v>0</v>
      </c>
      <c r="E592" s="38">
        <v>567020</v>
      </c>
      <c r="F592" s="40">
        <v>0</v>
      </c>
      <c r="G592" s="66">
        <f t="shared" si="16"/>
        <v>-34484</v>
      </c>
      <c r="H592" s="75"/>
    </row>
    <row r="593" spans="1:8" ht="63" hidden="1" outlineLevel="2" x14ac:dyDescent="0.25">
      <c r="A593" s="3" t="s">
        <v>1067</v>
      </c>
      <c r="B593" s="61" t="s">
        <v>1066</v>
      </c>
      <c r="C593" s="35">
        <v>601504</v>
      </c>
      <c r="D593" s="53">
        <v>0</v>
      </c>
      <c r="E593" s="35">
        <v>567020</v>
      </c>
      <c r="F593" s="41">
        <v>0</v>
      </c>
      <c r="G593" s="66">
        <f t="shared" si="16"/>
        <v>-34484</v>
      </c>
      <c r="H593" s="76"/>
    </row>
    <row r="594" spans="1:8" ht="31.5" hidden="1" outlineLevel="3" x14ac:dyDescent="0.25">
      <c r="A594" s="4" t="s">
        <v>1069</v>
      </c>
      <c r="B594" s="36" t="s">
        <v>1068</v>
      </c>
      <c r="C594" s="35">
        <v>601504</v>
      </c>
      <c r="D594" s="53">
        <v>0</v>
      </c>
      <c r="E594" s="35">
        <v>567020</v>
      </c>
      <c r="F594" s="41">
        <v>0</v>
      </c>
      <c r="G594" s="66">
        <f t="shared" si="16"/>
        <v>-34484</v>
      </c>
      <c r="H594" s="76"/>
    </row>
    <row r="595" spans="1:8" ht="31.5" hidden="1" outlineLevel="1" x14ac:dyDescent="0.25">
      <c r="A595" s="3" t="s">
        <v>1071</v>
      </c>
      <c r="B595" s="61" t="s">
        <v>1070</v>
      </c>
      <c r="C595" s="38">
        <v>5054362</v>
      </c>
      <c r="D595" s="52">
        <v>0</v>
      </c>
      <c r="E595" s="38">
        <v>4792362</v>
      </c>
      <c r="F595" s="40">
        <v>7281.8339999999998</v>
      </c>
      <c r="G595" s="66">
        <f t="shared" si="16"/>
        <v>-262000</v>
      </c>
      <c r="H595" s="75"/>
    </row>
    <row r="596" spans="1:8" ht="47.25" hidden="1" outlineLevel="2" x14ac:dyDescent="0.25">
      <c r="A596" s="3" t="s">
        <v>1073</v>
      </c>
      <c r="B596" s="61" t="s">
        <v>1072</v>
      </c>
      <c r="C596" s="35">
        <v>5054362</v>
      </c>
      <c r="D596" s="53">
        <v>0</v>
      </c>
      <c r="E596" s="35">
        <v>4792362</v>
      </c>
      <c r="F596" s="41">
        <v>7281.8339999999998</v>
      </c>
      <c r="G596" s="66">
        <f t="shared" si="16"/>
        <v>-262000</v>
      </c>
      <c r="H596" s="76"/>
    </row>
    <row r="597" spans="1:8" ht="47.25" hidden="1" outlineLevel="3" x14ac:dyDescent="0.25">
      <c r="A597" s="4" t="s">
        <v>1075</v>
      </c>
      <c r="B597" s="36" t="s">
        <v>1074</v>
      </c>
      <c r="C597" s="35">
        <v>5054362</v>
      </c>
      <c r="D597" s="53">
        <v>0</v>
      </c>
      <c r="E597" s="35">
        <v>4792362</v>
      </c>
      <c r="F597" s="41">
        <v>7281.8339999999998</v>
      </c>
      <c r="G597" s="66">
        <f t="shared" si="16"/>
        <v>-262000</v>
      </c>
      <c r="H597" s="76"/>
    </row>
    <row r="598" spans="1:8" ht="63" hidden="1" outlineLevel="1" x14ac:dyDescent="0.25">
      <c r="A598" s="3" t="s">
        <v>1077</v>
      </c>
      <c r="B598" s="61" t="s">
        <v>1076</v>
      </c>
      <c r="C598" s="38">
        <v>25357154</v>
      </c>
      <c r="D598" s="52">
        <v>0</v>
      </c>
      <c r="E598" s="38">
        <v>24767093</v>
      </c>
      <c r="F598" s="40">
        <v>29788.851999999999</v>
      </c>
      <c r="G598" s="66">
        <f t="shared" si="16"/>
        <v>-590061</v>
      </c>
      <c r="H598" s="75"/>
    </row>
    <row r="599" spans="1:8" ht="63" hidden="1" outlineLevel="2" x14ac:dyDescent="0.25">
      <c r="A599" s="3" t="s">
        <v>1079</v>
      </c>
      <c r="B599" s="61" t="s">
        <v>1078</v>
      </c>
      <c r="C599" s="35">
        <v>547894</v>
      </c>
      <c r="D599" s="53">
        <v>0</v>
      </c>
      <c r="E599" s="35">
        <v>547894</v>
      </c>
      <c r="F599" s="41">
        <v>1910</v>
      </c>
      <c r="G599" s="66">
        <f t="shared" si="16"/>
        <v>0</v>
      </c>
      <c r="H599" s="76"/>
    </row>
    <row r="600" spans="1:8" ht="47.25" hidden="1" outlineLevel="3" x14ac:dyDescent="0.25">
      <c r="A600" s="4" t="s">
        <v>1081</v>
      </c>
      <c r="B600" s="36" t="s">
        <v>1080</v>
      </c>
      <c r="C600" s="35">
        <v>299894</v>
      </c>
      <c r="D600" s="53">
        <v>0</v>
      </c>
      <c r="E600" s="35">
        <v>299894</v>
      </c>
      <c r="F600" s="41">
        <v>600</v>
      </c>
      <c r="G600" s="66">
        <f t="shared" si="16"/>
        <v>0</v>
      </c>
      <c r="H600" s="76"/>
    </row>
    <row r="601" spans="1:8" ht="31.5" hidden="1" outlineLevel="3" x14ac:dyDescent="0.25">
      <c r="A601" s="6" t="s">
        <v>1705</v>
      </c>
      <c r="B601" s="36" t="s">
        <v>1704</v>
      </c>
      <c r="C601" s="35">
        <v>0</v>
      </c>
      <c r="D601" s="53">
        <v>0</v>
      </c>
      <c r="E601" s="35">
        <v>0</v>
      </c>
      <c r="F601" s="41">
        <v>40</v>
      </c>
      <c r="G601" s="66">
        <f t="shared" si="16"/>
        <v>0</v>
      </c>
      <c r="H601" s="76"/>
    </row>
    <row r="602" spans="1:8" ht="47.25" hidden="1" outlineLevel="3" x14ac:dyDescent="0.25">
      <c r="A602" s="4" t="s">
        <v>1083</v>
      </c>
      <c r="B602" s="36" t="s">
        <v>1082</v>
      </c>
      <c r="C602" s="35">
        <v>248000</v>
      </c>
      <c r="D602" s="53">
        <v>0</v>
      </c>
      <c r="E602" s="35">
        <v>248000</v>
      </c>
      <c r="F602" s="41">
        <v>250</v>
      </c>
      <c r="G602" s="66">
        <f t="shared" si="16"/>
        <v>0</v>
      </c>
      <c r="H602" s="76"/>
    </row>
    <row r="603" spans="1:8" ht="78.75" hidden="1" outlineLevel="2" x14ac:dyDescent="0.25">
      <c r="A603" s="3" t="s">
        <v>1085</v>
      </c>
      <c r="B603" s="61" t="s">
        <v>1084</v>
      </c>
      <c r="C603" s="35">
        <v>18224848</v>
      </c>
      <c r="D603" s="53">
        <v>0</v>
      </c>
      <c r="E603" s="35">
        <v>17634787</v>
      </c>
      <c r="F603" s="41">
        <v>18687.851999999999</v>
      </c>
      <c r="G603" s="66">
        <f t="shared" si="16"/>
        <v>-590061</v>
      </c>
      <c r="H603" s="76"/>
    </row>
    <row r="604" spans="1:8" ht="47.25" hidden="1" outlineLevel="3" x14ac:dyDescent="0.25">
      <c r="A604" s="4" t="s">
        <v>1086</v>
      </c>
      <c r="B604" s="36" t="s">
        <v>1080</v>
      </c>
      <c r="C604" s="35">
        <v>18224848</v>
      </c>
      <c r="D604" s="53">
        <v>0</v>
      </c>
      <c r="E604" s="35">
        <v>17634787</v>
      </c>
      <c r="F604" s="41">
        <v>18187.851999999999</v>
      </c>
      <c r="G604" s="66">
        <f t="shared" si="16"/>
        <v>-590061</v>
      </c>
      <c r="H604" s="76"/>
    </row>
    <row r="605" spans="1:8" ht="78.75" hidden="1" outlineLevel="2" x14ac:dyDescent="0.25">
      <c r="A605" s="3" t="s">
        <v>1088</v>
      </c>
      <c r="B605" s="61" t="s">
        <v>1087</v>
      </c>
      <c r="C605" s="35">
        <v>1603642</v>
      </c>
      <c r="D605" s="53">
        <v>0</v>
      </c>
      <c r="E605" s="35">
        <v>1603642</v>
      </c>
      <c r="F605" s="41">
        <v>4091</v>
      </c>
      <c r="G605" s="66">
        <f t="shared" si="16"/>
        <v>0</v>
      </c>
      <c r="H605" s="76"/>
    </row>
    <row r="606" spans="1:8" ht="63" hidden="1" outlineLevel="3" x14ac:dyDescent="0.25">
      <c r="A606" s="4" t="s">
        <v>1090</v>
      </c>
      <c r="B606" s="36" t="s">
        <v>1089</v>
      </c>
      <c r="C606" s="35">
        <v>226450</v>
      </c>
      <c r="D606" s="53">
        <v>0</v>
      </c>
      <c r="E606" s="35">
        <v>226450</v>
      </c>
      <c r="F606" s="41">
        <v>270</v>
      </c>
      <c r="G606" s="66">
        <f t="shared" si="16"/>
        <v>0</v>
      </c>
      <c r="H606" s="76"/>
    </row>
    <row r="607" spans="1:8" ht="47.25" hidden="1" outlineLevel="3" x14ac:dyDescent="0.25">
      <c r="A607" s="4" t="s">
        <v>1092</v>
      </c>
      <c r="B607" s="36" t="s">
        <v>1091</v>
      </c>
      <c r="C607" s="35">
        <v>900000</v>
      </c>
      <c r="D607" s="53">
        <v>0</v>
      </c>
      <c r="E607" s="35">
        <v>900000</v>
      </c>
      <c r="F607" s="41">
        <v>900</v>
      </c>
      <c r="G607" s="66">
        <f t="shared" ref="G607:G641" si="17">E607-C607</f>
        <v>0</v>
      </c>
      <c r="H607" s="76"/>
    </row>
    <row r="608" spans="1:8" ht="63" hidden="1" outlineLevel="3" x14ac:dyDescent="0.25">
      <c r="A608" s="4" t="s">
        <v>1094</v>
      </c>
      <c r="B608" s="36" t="s">
        <v>1093</v>
      </c>
      <c r="C608" s="35">
        <v>300000</v>
      </c>
      <c r="D608" s="53">
        <v>0</v>
      </c>
      <c r="E608" s="35">
        <v>300000</v>
      </c>
      <c r="F608" s="41">
        <v>300</v>
      </c>
      <c r="G608" s="66">
        <f t="shared" si="17"/>
        <v>0</v>
      </c>
      <c r="H608" s="76"/>
    </row>
    <row r="609" spans="1:8" ht="63" hidden="1" outlineLevel="3" x14ac:dyDescent="0.25">
      <c r="A609" s="4" t="s">
        <v>1096</v>
      </c>
      <c r="B609" s="36" t="s">
        <v>1095</v>
      </c>
      <c r="C609" s="35">
        <v>177192</v>
      </c>
      <c r="D609" s="53">
        <v>0</v>
      </c>
      <c r="E609" s="35">
        <v>177192</v>
      </c>
      <c r="F609" s="41">
        <v>71</v>
      </c>
      <c r="G609" s="66">
        <f t="shared" si="17"/>
        <v>0</v>
      </c>
      <c r="H609" s="76"/>
    </row>
    <row r="610" spans="1:8" ht="47.25" hidden="1" outlineLevel="2" x14ac:dyDescent="0.25">
      <c r="A610" s="3" t="s">
        <v>1098</v>
      </c>
      <c r="B610" s="61" t="s">
        <v>1097</v>
      </c>
      <c r="C610" s="35">
        <v>4980770</v>
      </c>
      <c r="D610" s="53">
        <v>0</v>
      </c>
      <c r="E610" s="35">
        <v>4980770</v>
      </c>
      <c r="F610" s="41">
        <v>5100</v>
      </c>
      <c r="G610" s="66">
        <f t="shared" si="17"/>
        <v>0</v>
      </c>
      <c r="H610" s="76"/>
    </row>
    <row r="611" spans="1:8" ht="47.25" hidden="1" outlineLevel="3" x14ac:dyDescent="0.25">
      <c r="A611" s="4" t="s">
        <v>1099</v>
      </c>
      <c r="B611" s="36" t="s">
        <v>1080</v>
      </c>
      <c r="C611" s="35">
        <v>4980770</v>
      </c>
      <c r="D611" s="53">
        <v>0</v>
      </c>
      <c r="E611" s="35">
        <v>4980770</v>
      </c>
      <c r="F611" s="41">
        <v>5100</v>
      </c>
      <c r="G611" s="66">
        <f t="shared" si="17"/>
        <v>0</v>
      </c>
      <c r="H611" s="76"/>
    </row>
    <row r="612" spans="1:8" s="71" customFormat="1" ht="31.5" collapsed="1" x14ac:dyDescent="0.25">
      <c r="A612" s="1" t="s">
        <v>1101</v>
      </c>
      <c r="B612" s="60" t="s">
        <v>1100</v>
      </c>
      <c r="C612" s="11">
        <v>569250348</v>
      </c>
      <c r="D612" s="51">
        <f>D613+D633+D644</f>
        <v>15150.687</v>
      </c>
      <c r="E612" s="11">
        <v>559192863</v>
      </c>
      <c r="F612" s="39">
        <v>506802.98300000001</v>
      </c>
      <c r="G612" s="70">
        <f t="shared" si="17"/>
        <v>-10057485</v>
      </c>
      <c r="H612" s="74"/>
    </row>
    <row r="613" spans="1:8" ht="31.5" hidden="1" outlineLevel="1" x14ac:dyDescent="0.25">
      <c r="A613" s="3" t="s">
        <v>1103</v>
      </c>
      <c r="B613" s="61" t="s">
        <v>1102</v>
      </c>
      <c r="C613" s="38">
        <v>454839374</v>
      </c>
      <c r="D613" s="52">
        <f>D614+D617+D622+D624+D626+D628+D631</f>
        <v>207.98699999999999</v>
      </c>
      <c r="E613" s="38">
        <v>454761674</v>
      </c>
      <c r="F613" s="40">
        <v>465550.20299999998</v>
      </c>
      <c r="G613" s="66">
        <f t="shared" si="17"/>
        <v>-77700</v>
      </c>
      <c r="H613" s="75"/>
    </row>
    <row r="614" spans="1:8" ht="63" hidden="1" outlineLevel="2" x14ac:dyDescent="0.25">
      <c r="A614" s="3" t="s">
        <v>1105</v>
      </c>
      <c r="B614" s="61" t="s">
        <v>1104</v>
      </c>
      <c r="C614" s="35">
        <v>24426954</v>
      </c>
      <c r="D614" s="53">
        <v>0</v>
      </c>
      <c r="E614" s="35">
        <v>24396954</v>
      </c>
      <c r="F614" s="41">
        <v>23893.444</v>
      </c>
      <c r="G614" s="66">
        <f t="shared" si="17"/>
        <v>-30000</v>
      </c>
      <c r="H614" s="76"/>
    </row>
    <row r="615" spans="1:8" ht="94.5" hidden="1" outlineLevel="3" x14ac:dyDescent="0.25">
      <c r="A615" s="4" t="s">
        <v>1107</v>
      </c>
      <c r="B615" s="36" t="s">
        <v>1106</v>
      </c>
      <c r="C615" s="35">
        <v>1934444</v>
      </c>
      <c r="D615" s="53">
        <v>0</v>
      </c>
      <c r="E615" s="35">
        <v>1934444</v>
      </c>
      <c r="F615" s="41">
        <v>1934.444</v>
      </c>
      <c r="G615" s="66">
        <f t="shared" si="17"/>
        <v>0</v>
      </c>
      <c r="H615" s="76"/>
    </row>
    <row r="616" spans="1:8" ht="157.5" hidden="1" outlineLevel="3" x14ac:dyDescent="0.25">
      <c r="A616" s="4" t="s">
        <v>1109</v>
      </c>
      <c r="B616" s="36" t="s">
        <v>1108</v>
      </c>
      <c r="C616" s="35">
        <v>22492510</v>
      </c>
      <c r="D616" s="53">
        <v>0</v>
      </c>
      <c r="E616" s="35">
        <v>22462510</v>
      </c>
      <c r="F616" s="41">
        <v>21959</v>
      </c>
      <c r="G616" s="66">
        <f t="shared" si="17"/>
        <v>-30000</v>
      </c>
      <c r="H616" s="76"/>
    </row>
    <row r="617" spans="1:8" ht="31.5" hidden="1" outlineLevel="2" x14ac:dyDescent="0.25">
      <c r="A617" s="3" t="s">
        <v>1110</v>
      </c>
      <c r="B617" s="61" t="s">
        <v>690</v>
      </c>
      <c r="C617" s="35">
        <v>345783676</v>
      </c>
      <c r="D617" s="53">
        <f>D618</f>
        <v>207.98699999999999</v>
      </c>
      <c r="E617" s="35">
        <v>345783676</v>
      </c>
      <c r="F617" s="41">
        <v>362271.359</v>
      </c>
      <c r="G617" s="66">
        <f t="shared" si="17"/>
        <v>0</v>
      </c>
      <c r="H617" s="76"/>
    </row>
    <row r="618" spans="1:8" ht="63" hidden="1" outlineLevel="3" x14ac:dyDescent="0.25">
      <c r="A618" s="4" t="s">
        <v>1112</v>
      </c>
      <c r="B618" s="36" t="s">
        <v>1111</v>
      </c>
      <c r="C618" s="35">
        <v>207987</v>
      </c>
      <c r="D618" s="53">
        <v>207.98699999999999</v>
      </c>
      <c r="E618" s="35">
        <v>207987</v>
      </c>
      <c r="F618" s="41">
        <v>0</v>
      </c>
      <c r="G618" s="66">
        <f t="shared" si="17"/>
        <v>0</v>
      </c>
      <c r="H618" s="76"/>
    </row>
    <row r="619" spans="1:8" ht="47.25" hidden="1" outlineLevel="3" x14ac:dyDescent="0.25">
      <c r="A619" s="4" t="s">
        <v>1114</v>
      </c>
      <c r="B619" s="36" t="s">
        <v>1113</v>
      </c>
      <c r="C619" s="35">
        <v>109665507</v>
      </c>
      <c r="D619" s="53">
        <v>0</v>
      </c>
      <c r="E619" s="35">
        <v>109665507</v>
      </c>
      <c r="F619" s="41">
        <v>113974.474</v>
      </c>
      <c r="G619" s="66">
        <f t="shared" si="17"/>
        <v>0</v>
      </c>
      <c r="H619" s="76"/>
    </row>
    <row r="620" spans="1:8" ht="63" hidden="1" outlineLevel="3" x14ac:dyDescent="0.25">
      <c r="A620" s="4" t="s">
        <v>1116</v>
      </c>
      <c r="B620" s="36" t="s">
        <v>1115</v>
      </c>
      <c r="C620" s="35">
        <v>22432015</v>
      </c>
      <c r="D620" s="53">
        <v>0</v>
      </c>
      <c r="E620" s="35">
        <v>22111121</v>
      </c>
      <c r="F620" s="41">
        <v>22930.628000000001</v>
      </c>
      <c r="G620" s="66">
        <f t="shared" si="17"/>
        <v>-320894</v>
      </c>
      <c r="H620" s="76"/>
    </row>
    <row r="621" spans="1:8" ht="63" hidden="1" outlineLevel="3" x14ac:dyDescent="0.25">
      <c r="A621" s="4" t="s">
        <v>1118</v>
      </c>
      <c r="B621" s="36" t="s">
        <v>1117</v>
      </c>
      <c r="C621" s="35">
        <v>213478167</v>
      </c>
      <c r="D621" s="53">
        <v>0</v>
      </c>
      <c r="E621" s="35">
        <v>213799061</v>
      </c>
      <c r="F621" s="41">
        <v>225366.25700000001</v>
      </c>
      <c r="G621" s="66">
        <f t="shared" si="17"/>
        <v>320894</v>
      </c>
      <c r="H621" s="76"/>
    </row>
    <row r="622" spans="1:8" ht="47.25" hidden="1" outlineLevel="2" x14ac:dyDescent="0.25">
      <c r="A622" s="3" t="s">
        <v>1120</v>
      </c>
      <c r="B622" s="61" t="s">
        <v>1119</v>
      </c>
      <c r="C622" s="35">
        <v>25500</v>
      </c>
      <c r="D622" s="53">
        <v>0</v>
      </c>
      <c r="E622" s="35">
        <v>25500</v>
      </c>
      <c r="F622" s="41">
        <v>2000</v>
      </c>
      <c r="G622" s="66">
        <f t="shared" si="17"/>
        <v>0</v>
      </c>
      <c r="H622" s="76"/>
    </row>
    <row r="623" spans="1:8" ht="63" hidden="1" outlineLevel="3" x14ac:dyDescent="0.25">
      <c r="A623" s="4" t="s">
        <v>1122</v>
      </c>
      <c r="B623" s="36" t="s">
        <v>1121</v>
      </c>
      <c r="C623" s="35">
        <v>25500</v>
      </c>
      <c r="D623" s="53">
        <v>0</v>
      </c>
      <c r="E623" s="35">
        <v>25500</v>
      </c>
      <c r="F623" s="41">
        <v>2000</v>
      </c>
      <c r="G623" s="66">
        <f t="shared" si="17"/>
        <v>0</v>
      </c>
      <c r="H623" s="76"/>
    </row>
    <row r="624" spans="1:8" ht="31.5" hidden="1" outlineLevel="2" x14ac:dyDescent="0.25">
      <c r="A624" s="3" t="s">
        <v>1124</v>
      </c>
      <c r="B624" s="61" t="s">
        <v>1123</v>
      </c>
      <c r="C624" s="35">
        <v>30238801</v>
      </c>
      <c r="D624" s="53">
        <v>0</v>
      </c>
      <c r="E624" s="35">
        <v>30206101</v>
      </c>
      <c r="F624" s="41">
        <v>28824.2</v>
      </c>
      <c r="G624" s="66">
        <f t="shared" si="17"/>
        <v>-32700</v>
      </c>
      <c r="H624" s="76"/>
    </row>
    <row r="625" spans="1:8" ht="31.5" hidden="1" outlineLevel="3" x14ac:dyDescent="0.25">
      <c r="A625" s="4" t="s">
        <v>1125</v>
      </c>
      <c r="B625" s="36" t="s">
        <v>1706</v>
      </c>
      <c r="C625" s="35">
        <v>30238801</v>
      </c>
      <c r="D625" s="53">
        <v>0</v>
      </c>
      <c r="E625" s="35">
        <v>30206101</v>
      </c>
      <c r="F625" s="41">
        <v>28824.2</v>
      </c>
      <c r="G625" s="66">
        <f t="shared" si="17"/>
        <v>-32700</v>
      </c>
      <c r="H625" s="76"/>
    </row>
    <row r="626" spans="1:8" ht="47.25" hidden="1" outlineLevel="2" x14ac:dyDescent="0.25">
      <c r="A626" s="3" t="s">
        <v>1127</v>
      </c>
      <c r="B626" s="61" t="s">
        <v>1126</v>
      </c>
      <c r="C626" s="35">
        <v>189200</v>
      </c>
      <c r="D626" s="53">
        <v>0</v>
      </c>
      <c r="E626" s="35">
        <v>174200</v>
      </c>
      <c r="F626" s="41">
        <v>151.19999999999999</v>
      </c>
      <c r="G626" s="66">
        <f t="shared" si="17"/>
        <v>-15000</v>
      </c>
      <c r="H626" s="76"/>
    </row>
    <row r="627" spans="1:8" ht="47.25" hidden="1" outlineLevel="3" x14ac:dyDescent="0.25">
      <c r="A627" s="4" t="s">
        <v>1129</v>
      </c>
      <c r="B627" s="36" t="s">
        <v>1128</v>
      </c>
      <c r="C627" s="35">
        <v>189200</v>
      </c>
      <c r="D627" s="53">
        <v>0</v>
      </c>
      <c r="E627" s="35">
        <v>174200</v>
      </c>
      <c r="F627" s="41">
        <v>151.19999999999999</v>
      </c>
      <c r="G627" s="66">
        <f t="shared" si="17"/>
        <v>-15000</v>
      </c>
      <c r="H627" s="76"/>
    </row>
    <row r="628" spans="1:8" ht="47.25" hidden="1" outlineLevel="2" x14ac:dyDescent="0.25">
      <c r="A628" s="3" t="s">
        <v>1131</v>
      </c>
      <c r="B628" s="61" t="s">
        <v>1130</v>
      </c>
      <c r="C628" s="35">
        <v>50491689</v>
      </c>
      <c r="D628" s="53">
        <v>0</v>
      </c>
      <c r="E628" s="35">
        <v>50491689</v>
      </c>
      <c r="F628" s="41">
        <v>46700</v>
      </c>
      <c r="G628" s="66">
        <f t="shared" si="17"/>
        <v>0</v>
      </c>
      <c r="H628" s="76"/>
    </row>
    <row r="629" spans="1:8" ht="31.5" hidden="1" outlineLevel="3" x14ac:dyDescent="0.25">
      <c r="A629" s="4" t="s">
        <v>1133</v>
      </c>
      <c r="B629" s="36" t="s">
        <v>1132</v>
      </c>
      <c r="C629" s="35">
        <v>30343926</v>
      </c>
      <c r="D629" s="53">
        <v>0</v>
      </c>
      <c r="E629" s="35">
        <v>30343926</v>
      </c>
      <c r="F629" s="41">
        <v>28000</v>
      </c>
      <c r="G629" s="66">
        <f t="shared" si="17"/>
        <v>0</v>
      </c>
      <c r="H629" s="76"/>
    </row>
    <row r="630" spans="1:8" ht="31.5" hidden="1" outlineLevel="3" x14ac:dyDescent="0.25">
      <c r="A630" s="4" t="s">
        <v>1135</v>
      </c>
      <c r="B630" s="36" t="s">
        <v>1134</v>
      </c>
      <c r="C630" s="35">
        <v>20147763</v>
      </c>
      <c r="D630" s="53">
        <v>0</v>
      </c>
      <c r="E630" s="35">
        <v>20147763</v>
      </c>
      <c r="F630" s="41">
        <v>18700</v>
      </c>
      <c r="G630" s="66">
        <f t="shared" si="17"/>
        <v>0</v>
      </c>
      <c r="H630" s="76"/>
    </row>
    <row r="631" spans="1:8" ht="31.5" hidden="1" outlineLevel="2" x14ac:dyDescent="0.25">
      <c r="A631" s="3" t="s">
        <v>1137</v>
      </c>
      <c r="B631" s="61" t="s">
        <v>1136</v>
      </c>
      <c r="C631" s="35">
        <v>3683554</v>
      </c>
      <c r="D631" s="53">
        <v>0</v>
      </c>
      <c r="E631" s="35">
        <v>3683554</v>
      </c>
      <c r="F631" s="41">
        <v>1710</v>
      </c>
      <c r="G631" s="66">
        <f t="shared" si="17"/>
        <v>0</v>
      </c>
      <c r="H631" s="76"/>
    </row>
    <row r="632" spans="1:8" ht="63" hidden="1" outlineLevel="3" x14ac:dyDescent="0.25">
      <c r="A632" s="4" t="s">
        <v>1139</v>
      </c>
      <c r="B632" s="36" t="s">
        <v>1138</v>
      </c>
      <c r="C632" s="35">
        <v>3683554</v>
      </c>
      <c r="D632" s="53">
        <v>0</v>
      </c>
      <c r="E632" s="35">
        <v>3683554</v>
      </c>
      <c r="F632" s="41">
        <v>1710</v>
      </c>
      <c r="G632" s="66">
        <f t="shared" si="17"/>
        <v>0</v>
      </c>
      <c r="H632" s="76"/>
    </row>
    <row r="633" spans="1:8" ht="31.5" hidden="1" outlineLevel="1" x14ac:dyDescent="0.25">
      <c r="A633" s="3" t="s">
        <v>1141</v>
      </c>
      <c r="B633" s="61" t="s">
        <v>1140</v>
      </c>
      <c r="C633" s="38">
        <v>70795974</v>
      </c>
      <c r="D633" s="52">
        <f>D634+D636+D640+D642</f>
        <v>7632.3</v>
      </c>
      <c r="E633" s="38">
        <v>67623785</v>
      </c>
      <c r="F633" s="40">
        <v>41252.78</v>
      </c>
      <c r="G633" s="66">
        <f t="shared" si="17"/>
        <v>-3172189</v>
      </c>
      <c r="H633" s="75"/>
    </row>
    <row r="634" spans="1:8" ht="31.5" hidden="1" outlineLevel="2" x14ac:dyDescent="0.25">
      <c r="A634" s="3" t="s">
        <v>1143</v>
      </c>
      <c r="B634" s="61" t="s">
        <v>1142</v>
      </c>
      <c r="C634" s="35">
        <v>330000</v>
      </c>
      <c r="D634" s="53">
        <v>0</v>
      </c>
      <c r="E634" s="35">
        <v>330000</v>
      </c>
      <c r="F634" s="41">
        <v>0</v>
      </c>
      <c r="G634" s="66">
        <f t="shared" si="17"/>
        <v>0</v>
      </c>
      <c r="H634" s="76"/>
    </row>
    <row r="635" spans="1:8" ht="47.25" hidden="1" outlineLevel="3" x14ac:dyDescent="0.25">
      <c r="A635" s="4" t="s">
        <v>1145</v>
      </c>
      <c r="B635" s="36" t="s">
        <v>1144</v>
      </c>
      <c r="C635" s="35">
        <v>330000</v>
      </c>
      <c r="D635" s="53">
        <v>0</v>
      </c>
      <c r="E635" s="35">
        <v>330000</v>
      </c>
      <c r="F635" s="41">
        <v>0</v>
      </c>
      <c r="G635" s="66">
        <f t="shared" si="17"/>
        <v>0</v>
      </c>
      <c r="H635" s="76"/>
    </row>
    <row r="636" spans="1:8" ht="78.75" hidden="1" outlineLevel="2" x14ac:dyDescent="0.25">
      <c r="A636" s="3" t="s">
        <v>1147</v>
      </c>
      <c r="B636" s="61" t="s">
        <v>1146</v>
      </c>
      <c r="C636" s="35">
        <v>11494500</v>
      </c>
      <c r="D636" s="53">
        <v>0</v>
      </c>
      <c r="E636" s="35">
        <v>11494500</v>
      </c>
      <c r="F636" s="41">
        <v>0</v>
      </c>
      <c r="G636" s="66">
        <f t="shared" si="17"/>
        <v>0</v>
      </c>
      <c r="H636" s="76"/>
    </row>
    <row r="637" spans="1:8" ht="94.5" hidden="1" outlineLevel="3" x14ac:dyDescent="0.25">
      <c r="A637" s="4" t="s">
        <v>1149</v>
      </c>
      <c r="B637" s="36" t="s">
        <v>1148</v>
      </c>
      <c r="C637" s="35">
        <v>5500000</v>
      </c>
      <c r="D637" s="53">
        <v>0</v>
      </c>
      <c r="E637" s="35">
        <v>5500000</v>
      </c>
      <c r="F637" s="41">
        <v>0</v>
      </c>
      <c r="G637" s="66">
        <f t="shared" si="17"/>
        <v>0</v>
      </c>
      <c r="H637" s="76"/>
    </row>
    <row r="638" spans="1:8" ht="63" hidden="1" outlineLevel="3" x14ac:dyDescent="0.25">
      <c r="A638" s="4" t="s">
        <v>1151</v>
      </c>
      <c r="B638" s="36" t="s">
        <v>1150</v>
      </c>
      <c r="C638" s="35">
        <v>3694500</v>
      </c>
      <c r="D638" s="53">
        <v>0</v>
      </c>
      <c r="E638" s="35">
        <v>3694500</v>
      </c>
      <c r="F638" s="41">
        <v>0</v>
      </c>
      <c r="G638" s="66">
        <f t="shared" si="17"/>
        <v>0</v>
      </c>
      <c r="H638" s="76"/>
    </row>
    <row r="639" spans="1:8" ht="31.5" hidden="1" outlineLevel="3" x14ac:dyDescent="0.25">
      <c r="A639" s="4" t="s">
        <v>1153</v>
      </c>
      <c r="B639" s="36" t="s">
        <v>1152</v>
      </c>
      <c r="C639" s="35">
        <v>2300000</v>
      </c>
      <c r="D639" s="53">
        <v>0</v>
      </c>
      <c r="E639" s="35">
        <v>2300000</v>
      </c>
      <c r="F639" s="41">
        <v>0</v>
      </c>
      <c r="G639" s="66">
        <f t="shared" si="17"/>
        <v>0</v>
      </c>
      <c r="H639" s="76"/>
    </row>
    <row r="640" spans="1:8" ht="47.25" hidden="1" outlineLevel="2" x14ac:dyDescent="0.25">
      <c r="A640" s="3" t="s">
        <v>1155</v>
      </c>
      <c r="B640" s="61" t="s">
        <v>1154</v>
      </c>
      <c r="C640" s="35">
        <v>10749720</v>
      </c>
      <c r="D640" s="53">
        <f>D641</f>
        <v>7632.3</v>
      </c>
      <c r="E640" s="35">
        <v>10749720</v>
      </c>
      <c r="F640" s="41">
        <v>0</v>
      </c>
      <c r="G640" s="66">
        <f t="shared" si="17"/>
        <v>0</v>
      </c>
      <c r="H640" s="76"/>
    </row>
    <row r="641" spans="1:8" ht="47.25" hidden="1" outlineLevel="3" x14ac:dyDescent="0.25">
      <c r="A641" s="4" t="s">
        <v>1157</v>
      </c>
      <c r="B641" s="36" t="s">
        <v>1156</v>
      </c>
      <c r="C641" s="35">
        <v>10749720</v>
      </c>
      <c r="D641" s="53">
        <v>7632.3</v>
      </c>
      <c r="E641" s="35">
        <v>10749720</v>
      </c>
      <c r="F641" s="41">
        <v>0</v>
      </c>
      <c r="G641" s="66">
        <f t="shared" si="17"/>
        <v>0</v>
      </c>
      <c r="H641" s="76"/>
    </row>
    <row r="642" spans="1:8" ht="47.25" hidden="1" outlineLevel="2" x14ac:dyDescent="0.25">
      <c r="A642" s="3" t="s">
        <v>1159</v>
      </c>
      <c r="B642" s="61" t="s">
        <v>1158</v>
      </c>
      <c r="C642" s="35">
        <v>48221754</v>
      </c>
      <c r="D642" s="53">
        <v>0</v>
      </c>
      <c r="E642" s="35">
        <v>45049565</v>
      </c>
      <c r="F642" s="41">
        <v>41252.78</v>
      </c>
      <c r="G642" s="66">
        <f t="shared" ref="G642:G678" si="18">E642-C642</f>
        <v>-3172189</v>
      </c>
      <c r="H642" s="76"/>
    </row>
    <row r="643" spans="1:8" ht="47.25" hidden="1" outlineLevel="3" x14ac:dyDescent="0.25">
      <c r="A643" s="4" t="s">
        <v>1161</v>
      </c>
      <c r="B643" s="36" t="s">
        <v>1160</v>
      </c>
      <c r="C643" s="35">
        <v>48221754</v>
      </c>
      <c r="D643" s="53">
        <v>0</v>
      </c>
      <c r="E643" s="35">
        <v>45049565</v>
      </c>
      <c r="F643" s="41">
        <v>41252.78</v>
      </c>
      <c r="G643" s="66">
        <f t="shared" si="18"/>
        <v>-3172189</v>
      </c>
      <c r="H643" s="76"/>
    </row>
    <row r="644" spans="1:8" ht="31.5" hidden="1" outlineLevel="1" x14ac:dyDescent="0.25">
      <c r="A644" s="3" t="s">
        <v>1163</v>
      </c>
      <c r="B644" s="61" t="s">
        <v>1162</v>
      </c>
      <c r="C644" s="38">
        <v>43615000</v>
      </c>
      <c r="D644" s="52">
        <f>D645+D647+D649</f>
        <v>7310.4</v>
      </c>
      <c r="E644" s="38">
        <v>36807404</v>
      </c>
      <c r="F644" s="40">
        <v>0</v>
      </c>
      <c r="G644" s="66">
        <f t="shared" si="18"/>
        <v>-6807596</v>
      </c>
      <c r="H644" s="75"/>
    </row>
    <row r="645" spans="1:8" ht="31.5" hidden="1" outlineLevel="2" x14ac:dyDescent="0.25">
      <c r="A645" s="3" t="s">
        <v>1165</v>
      </c>
      <c r="B645" s="61" t="s">
        <v>1164</v>
      </c>
      <c r="C645" s="35">
        <v>9220000</v>
      </c>
      <c r="D645" s="53">
        <v>0</v>
      </c>
      <c r="E645" s="35">
        <v>1766728</v>
      </c>
      <c r="F645" s="41">
        <v>0</v>
      </c>
      <c r="G645" s="66">
        <f t="shared" si="18"/>
        <v>-7453272</v>
      </c>
      <c r="H645" s="76"/>
    </row>
    <row r="646" spans="1:8" ht="47.25" hidden="1" outlineLevel="3" x14ac:dyDescent="0.25">
      <c r="A646" s="4" t="s">
        <v>1167</v>
      </c>
      <c r="B646" s="36" t="s">
        <v>1166</v>
      </c>
      <c r="C646" s="35">
        <v>9220000</v>
      </c>
      <c r="D646" s="53">
        <v>0</v>
      </c>
      <c r="E646" s="35">
        <v>1766728</v>
      </c>
      <c r="F646" s="41">
        <v>0</v>
      </c>
      <c r="G646" s="66">
        <f t="shared" si="18"/>
        <v>-7453272</v>
      </c>
      <c r="H646" s="76"/>
    </row>
    <row r="647" spans="1:8" ht="31.5" hidden="1" outlineLevel="2" x14ac:dyDescent="0.25">
      <c r="A647" s="3" t="s">
        <v>1169</v>
      </c>
      <c r="B647" s="61" t="s">
        <v>1168</v>
      </c>
      <c r="C647" s="35">
        <v>9854000</v>
      </c>
      <c r="D647" s="53">
        <v>0</v>
      </c>
      <c r="E647" s="35">
        <v>11352800</v>
      </c>
      <c r="F647" s="41">
        <v>0</v>
      </c>
      <c r="G647" s="66">
        <f t="shared" si="18"/>
        <v>1498800</v>
      </c>
      <c r="H647" s="76"/>
    </row>
    <row r="648" spans="1:8" ht="47.25" hidden="1" outlineLevel="3" x14ac:dyDescent="0.25">
      <c r="A648" s="4" t="s">
        <v>1171</v>
      </c>
      <c r="B648" s="36" t="s">
        <v>1170</v>
      </c>
      <c r="C648" s="35">
        <v>9854000</v>
      </c>
      <c r="D648" s="53">
        <v>0</v>
      </c>
      <c r="E648" s="35">
        <v>11352800</v>
      </c>
      <c r="F648" s="41">
        <v>0</v>
      </c>
      <c r="G648" s="66">
        <f t="shared" si="18"/>
        <v>1498800</v>
      </c>
      <c r="H648" s="76"/>
    </row>
    <row r="649" spans="1:8" ht="31.5" hidden="1" outlineLevel="2" x14ac:dyDescent="0.25">
      <c r="A649" s="3" t="s">
        <v>1173</v>
      </c>
      <c r="B649" s="61" t="s">
        <v>1172</v>
      </c>
      <c r="C649" s="35">
        <v>24541000</v>
      </c>
      <c r="D649" s="53">
        <f>D650+D651</f>
        <v>7310.4</v>
      </c>
      <c r="E649" s="35">
        <v>23687876</v>
      </c>
      <c r="F649" s="41">
        <v>0</v>
      </c>
      <c r="G649" s="66">
        <f t="shared" si="18"/>
        <v>-853124</v>
      </c>
      <c r="H649" s="76"/>
    </row>
    <row r="650" spans="1:8" ht="47.25" hidden="1" outlineLevel="3" x14ac:dyDescent="0.25">
      <c r="A650" s="4" t="s">
        <v>1175</v>
      </c>
      <c r="B650" s="36" t="s">
        <v>1174</v>
      </c>
      <c r="C650" s="35">
        <v>7615000</v>
      </c>
      <c r="D650" s="53">
        <v>7310.4</v>
      </c>
      <c r="E650" s="35">
        <v>7615000</v>
      </c>
      <c r="F650" s="41">
        <v>0</v>
      </c>
      <c r="G650" s="66">
        <f t="shared" si="18"/>
        <v>0</v>
      </c>
      <c r="H650" s="76"/>
    </row>
    <row r="651" spans="1:8" ht="47.25" hidden="1" outlineLevel="3" x14ac:dyDescent="0.25">
      <c r="A651" s="4" t="s">
        <v>1177</v>
      </c>
      <c r="B651" s="36" t="s">
        <v>1176</v>
      </c>
      <c r="C651" s="35">
        <v>16926000</v>
      </c>
      <c r="D651" s="53">
        <v>0</v>
      </c>
      <c r="E651" s="35">
        <v>16072876</v>
      </c>
      <c r="F651" s="41">
        <v>0</v>
      </c>
      <c r="G651" s="66">
        <f t="shared" si="18"/>
        <v>-853124</v>
      </c>
      <c r="H651" s="76"/>
    </row>
    <row r="652" spans="1:8" ht="47.25" collapsed="1" x14ac:dyDescent="0.25">
      <c r="A652" s="1" t="s">
        <v>1179</v>
      </c>
      <c r="B652" s="60" t="s">
        <v>1178</v>
      </c>
      <c r="C652" s="11">
        <v>10303167361</v>
      </c>
      <c r="D652" s="51">
        <f>D653+D674+D681+D686+D700</f>
        <v>1682000</v>
      </c>
      <c r="E652" s="11">
        <v>10313756662</v>
      </c>
      <c r="F652" s="39">
        <v>10792805.498</v>
      </c>
      <c r="G652" s="70">
        <f t="shared" si="18"/>
        <v>10589301</v>
      </c>
      <c r="H652" s="74"/>
    </row>
    <row r="653" spans="1:8" ht="47.25" hidden="1" outlineLevel="1" x14ac:dyDescent="0.25">
      <c r="A653" s="3" t="s">
        <v>1181</v>
      </c>
      <c r="B653" s="61" t="s">
        <v>1180</v>
      </c>
      <c r="C653" s="38">
        <v>4161891194</v>
      </c>
      <c r="D653" s="52">
        <f>D654+D656+D658+D664+D667+D672</f>
        <v>100000</v>
      </c>
      <c r="E653" s="38">
        <v>4209772732</v>
      </c>
      <c r="F653" s="40">
        <v>4318296.1619999995</v>
      </c>
      <c r="G653" s="66">
        <f t="shared" si="18"/>
        <v>47881538</v>
      </c>
      <c r="H653" s="75"/>
    </row>
    <row r="654" spans="1:8" ht="47.25" hidden="1" outlineLevel="2" x14ac:dyDescent="0.25">
      <c r="A654" s="3" t="s">
        <v>1183</v>
      </c>
      <c r="B654" s="61" t="s">
        <v>1182</v>
      </c>
      <c r="C654" s="35">
        <v>2463916775</v>
      </c>
      <c r="D654" s="53">
        <v>0</v>
      </c>
      <c r="E654" s="35">
        <v>2496511895</v>
      </c>
      <c r="F654" s="41">
        <v>2954718.162</v>
      </c>
      <c r="G654" s="66">
        <f t="shared" si="18"/>
        <v>32595120</v>
      </c>
      <c r="H654" s="76"/>
    </row>
    <row r="655" spans="1:8" ht="63" hidden="1" outlineLevel="3" x14ac:dyDescent="0.25">
      <c r="A655" s="4" t="s">
        <v>1185</v>
      </c>
      <c r="B655" s="36" t="s">
        <v>1184</v>
      </c>
      <c r="C655" s="35">
        <v>2463916775</v>
      </c>
      <c r="D655" s="53">
        <v>0</v>
      </c>
      <c r="E655" s="35">
        <v>2496511895</v>
      </c>
      <c r="F655" s="41">
        <v>2954718.162</v>
      </c>
      <c r="G655" s="66">
        <f t="shared" si="18"/>
        <v>32595120</v>
      </c>
      <c r="H655" s="76"/>
    </row>
    <row r="656" spans="1:8" ht="63" hidden="1" outlineLevel="2" x14ac:dyDescent="0.25">
      <c r="A656" s="3" t="s">
        <v>1187</v>
      </c>
      <c r="B656" s="61" t="s">
        <v>1186</v>
      </c>
      <c r="C656" s="35">
        <v>31600000</v>
      </c>
      <c r="D656" s="53">
        <v>0</v>
      </c>
      <c r="E656" s="35">
        <v>34600000</v>
      </c>
      <c r="F656" s="41">
        <v>50000</v>
      </c>
      <c r="G656" s="66">
        <f t="shared" si="18"/>
        <v>3000000</v>
      </c>
      <c r="H656" s="76"/>
    </row>
    <row r="657" spans="1:8" ht="63" hidden="1" outlineLevel="3" x14ac:dyDescent="0.25">
      <c r="A657" s="4" t="s">
        <v>1189</v>
      </c>
      <c r="B657" s="36" t="s">
        <v>1188</v>
      </c>
      <c r="C657" s="35">
        <v>31600000</v>
      </c>
      <c r="D657" s="53">
        <v>0</v>
      </c>
      <c r="E657" s="35">
        <v>34600000</v>
      </c>
      <c r="F657" s="41">
        <v>50000</v>
      </c>
      <c r="G657" s="66">
        <f t="shared" si="18"/>
        <v>3000000</v>
      </c>
      <c r="H657" s="76"/>
    </row>
    <row r="658" spans="1:8" ht="94.5" hidden="1" outlineLevel="2" x14ac:dyDescent="0.25">
      <c r="A658" s="3" t="s">
        <v>1191</v>
      </c>
      <c r="B658" s="61" t="s">
        <v>1190</v>
      </c>
      <c r="C658" s="35">
        <v>186934493</v>
      </c>
      <c r="D658" s="53">
        <v>0</v>
      </c>
      <c r="E658" s="35">
        <v>197934493</v>
      </c>
      <c r="F658" s="41">
        <v>353578</v>
      </c>
      <c r="G658" s="66">
        <f t="shared" si="18"/>
        <v>11000000</v>
      </c>
      <c r="H658" s="76"/>
    </row>
    <row r="659" spans="1:8" ht="94.5" hidden="1" outlineLevel="3" x14ac:dyDescent="0.25">
      <c r="A659" s="4" t="s">
        <v>1193</v>
      </c>
      <c r="B659" s="36" t="s">
        <v>1192</v>
      </c>
      <c r="C659" s="35">
        <v>59300000</v>
      </c>
      <c r="D659" s="53">
        <v>0</v>
      </c>
      <c r="E659" s="35">
        <v>69300000</v>
      </c>
      <c r="F659" s="41">
        <v>245500</v>
      </c>
      <c r="G659" s="66">
        <f t="shared" si="18"/>
        <v>10000000</v>
      </c>
      <c r="H659" s="76"/>
    </row>
    <row r="660" spans="1:8" ht="94.5" hidden="1" outlineLevel="3" x14ac:dyDescent="0.25">
      <c r="A660" s="4" t="s">
        <v>1195</v>
      </c>
      <c r="B660" s="36" t="s">
        <v>1194</v>
      </c>
      <c r="C660" s="35">
        <v>121330000</v>
      </c>
      <c r="D660" s="53">
        <v>0</v>
      </c>
      <c r="E660" s="35">
        <v>122330000</v>
      </c>
      <c r="F660" s="41">
        <v>108000</v>
      </c>
      <c r="G660" s="66">
        <f t="shared" si="18"/>
        <v>1000000</v>
      </c>
      <c r="H660" s="76"/>
    </row>
    <row r="661" spans="1:8" ht="47.25" hidden="1" outlineLevel="3" x14ac:dyDescent="0.25">
      <c r="A661" s="4" t="s">
        <v>1197</v>
      </c>
      <c r="B661" s="36" t="s">
        <v>1196</v>
      </c>
      <c r="C661" s="35">
        <v>8000</v>
      </c>
      <c r="D661" s="53">
        <v>0</v>
      </c>
      <c r="E661" s="35">
        <v>8000</v>
      </c>
      <c r="F661" s="41">
        <v>8</v>
      </c>
      <c r="G661" s="66">
        <f t="shared" si="18"/>
        <v>0</v>
      </c>
      <c r="H661" s="76"/>
    </row>
    <row r="662" spans="1:8" ht="63" hidden="1" outlineLevel="3" x14ac:dyDescent="0.25">
      <c r="A662" s="4" t="s">
        <v>1199</v>
      </c>
      <c r="B662" s="36" t="s">
        <v>1198</v>
      </c>
      <c r="C662" s="35">
        <v>145000</v>
      </c>
      <c r="D662" s="53">
        <v>0</v>
      </c>
      <c r="E662" s="35">
        <v>145000</v>
      </c>
      <c r="F662" s="41">
        <v>70</v>
      </c>
      <c r="G662" s="66">
        <f t="shared" si="18"/>
        <v>0</v>
      </c>
      <c r="H662" s="76"/>
    </row>
    <row r="663" spans="1:8" ht="63" hidden="1" outlineLevel="3" x14ac:dyDescent="0.25">
      <c r="A663" s="4" t="s">
        <v>1201</v>
      </c>
      <c r="B663" s="36" t="s">
        <v>1200</v>
      </c>
      <c r="C663" s="35">
        <v>6151493</v>
      </c>
      <c r="D663" s="53">
        <v>0</v>
      </c>
      <c r="E663" s="35">
        <v>6151493</v>
      </c>
      <c r="F663" s="41">
        <v>0</v>
      </c>
      <c r="G663" s="66">
        <f t="shared" si="18"/>
        <v>0</v>
      </c>
      <c r="H663" s="76"/>
    </row>
    <row r="664" spans="1:8" ht="47.25" hidden="1" outlineLevel="2" x14ac:dyDescent="0.25">
      <c r="A664" s="3" t="s">
        <v>1203</v>
      </c>
      <c r="B664" s="61" t="s">
        <v>1202</v>
      </c>
      <c r="C664" s="35">
        <v>329400000</v>
      </c>
      <c r="D664" s="53">
        <v>0</v>
      </c>
      <c r="E664" s="35">
        <v>334200000</v>
      </c>
      <c r="F664" s="41">
        <v>260000</v>
      </c>
      <c r="G664" s="66">
        <f t="shared" si="18"/>
        <v>4800000</v>
      </c>
      <c r="H664" s="76"/>
    </row>
    <row r="665" spans="1:8" ht="63" hidden="1" outlineLevel="3" x14ac:dyDescent="0.25">
      <c r="A665" s="4" t="s">
        <v>1205</v>
      </c>
      <c r="B665" s="36" t="s">
        <v>1204</v>
      </c>
      <c r="C665" s="35">
        <v>71900000</v>
      </c>
      <c r="D665" s="53">
        <v>0</v>
      </c>
      <c r="E665" s="35">
        <v>68900000</v>
      </c>
      <c r="F665" s="41">
        <v>150000</v>
      </c>
      <c r="G665" s="66">
        <f t="shared" si="18"/>
        <v>-3000000</v>
      </c>
      <c r="H665" s="76"/>
    </row>
    <row r="666" spans="1:8" ht="15.75" hidden="1" outlineLevel="3" x14ac:dyDescent="0.25">
      <c r="A666" s="4" t="s">
        <v>1207</v>
      </c>
      <c r="B666" s="36" t="s">
        <v>1206</v>
      </c>
      <c r="C666" s="35">
        <v>257500000</v>
      </c>
      <c r="D666" s="53">
        <v>0</v>
      </c>
      <c r="E666" s="35">
        <v>265300000</v>
      </c>
      <c r="F666" s="41">
        <v>110000</v>
      </c>
      <c r="G666" s="66">
        <f t="shared" si="18"/>
        <v>7800000</v>
      </c>
      <c r="H666" s="76"/>
    </row>
    <row r="667" spans="1:8" ht="31.5" hidden="1" outlineLevel="2" x14ac:dyDescent="0.25">
      <c r="A667" s="3" t="s">
        <v>1209</v>
      </c>
      <c r="B667" s="61" t="s">
        <v>1208</v>
      </c>
      <c r="C667" s="35">
        <v>1050039926</v>
      </c>
      <c r="D667" s="53">
        <v>0</v>
      </c>
      <c r="E667" s="35">
        <v>1046526344</v>
      </c>
      <c r="F667" s="41">
        <v>700000</v>
      </c>
      <c r="G667" s="66">
        <f t="shared" si="18"/>
        <v>-3513582</v>
      </c>
      <c r="H667" s="76"/>
    </row>
    <row r="668" spans="1:8" ht="15.75" hidden="1" outlineLevel="3" x14ac:dyDescent="0.25">
      <c r="A668" s="4" t="s">
        <v>1211</v>
      </c>
      <c r="B668" s="36" t="s">
        <v>1210</v>
      </c>
      <c r="C668" s="35">
        <v>501526075</v>
      </c>
      <c r="D668" s="53">
        <v>0</v>
      </c>
      <c r="E668" s="35">
        <v>501355049</v>
      </c>
      <c r="F668" s="41">
        <v>500000</v>
      </c>
      <c r="G668" s="66">
        <f t="shared" si="18"/>
        <v>-171026</v>
      </c>
      <c r="H668" s="76"/>
    </row>
    <row r="669" spans="1:8" ht="47.25" hidden="1" outlineLevel="3" x14ac:dyDescent="0.25">
      <c r="A669" s="4" t="s">
        <v>1213</v>
      </c>
      <c r="B669" s="36" t="s">
        <v>1212</v>
      </c>
      <c r="C669" s="35">
        <v>323413851</v>
      </c>
      <c r="D669" s="53">
        <v>0</v>
      </c>
      <c r="E669" s="35">
        <v>323413851</v>
      </c>
      <c r="F669" s="41">
        <v>200000</v>
      </c>
      <c r="G669" s="66">
        <f t="shared" si="18"/>
        <v>0</v>
      </c>
      <c r="H669" s="76"/>
    </row>
    <row r="670" spans="1:8" ht="31.5" hidden="1" outlineLevel="3" x14ac:dyDescent="0.25">
      <c r="A670" s="4" t="s">
        <v>1215</v>
      </c>
      <c r="B670" s="36" t="s">
        <v>1214</v>
      </c>
      <c r="C670" s="35">
        <v>225100000</v>
      </c>
      <c r="D670" s="53">
        <v>0</v>
      </c>
      <c r="E670" s="35">
        <v>221757444</v>
      </c>
      <c r="F670" s="41">
        <v>0</v>
      </c>
      <c r="G670" s="66">
        <f t="shared" si="18"/>
        <v>-3342556</v>
      </c>
      <c r="H670" s="76"/>
    </row>
    <row r="671" spans="1:8" ht="47.25" hidden="1" outlineLevel="3" x14ac:dyDescent="0.25">
      <c r="A671" s="4" t="s">
        <v>1708</v>
      </c>
      <c r="B671" s="36" t="s">
        <v>1707</v>
      </c>
      <c r="C671" s="35">
        <v>0</v>
      </c>
      <c r="D671" s="53">
        <v>0</v>
      </c>
      <c r="E671" s="35">
        <v>0</v>
      </c>
      <c r="F671" s="41">
        <v>0</v>
      </c>
      <c r="G671" s="66">
        <f t="shared" si="18"/>
        <v>0</v>
      </c>
      <c r="H671" s="76"/>
    </row>
    <row r="672" spans="1:8" ht="31.5" hidden="1" outlineLevel="2" x14ac:dyDescent="0.25">
      <c r="A672" s="3" t="s">
        <v>1217</v>
      </c>
      <c r="B672" s="61" t="s">
        <v>1216</v>
      </c>
      <c r="C672" s="35">
        <v>100000000</v>
      </c>
      <c r="D672" s="53">
        <f>D673</f>
        <v>100000</v>
      </c>
      <c r="E672" s="35">
        <v>100000000</v>
      </c>
      <c r="F672" s="41">
        <v>0</v>
      </c>
      <c r="G672" s="66">
        <f t="shared" si="18"/>
        <v>0</v>
      </c>
      <c r="H672" s="76"/>
    </row>
    <row r="673" spans="1:8" ht="47.25" hidden="1" outlineLevel="3" x14ac:dyDescent="0.25">
      <c r="A673" s="4" t="s">
        <v>1219</v>
      </c>
      <c r="B673" s="36" t="s">
        <v>1218</v>
      </c>
      <c r="C673" s="35">
        <v>100000000</v>
      </c>
      <c r="D673" s="53">
        <v>100000</v>
      </c>
      <c r="E673" s="35">
        <v>100000000</v>
      </c>
      <c r="F673" s="41">
        <v>0</v>
      </c>
      <c r="G673" s="66">
        <f t="shared" si="18"/>
        <v>0</v>
      </c>
      <c r="H673" s="76"/>
    </row>
    <row r="674" spans="1:8" ht="31.5" hidden="1" outlineLevel="1" x14ac:dyDescent="0.25">
      <c r="A674" s="3" t="s">
        <v>1221</v>
      </c>
      <c r="B674" s="61" t="s">
        <v>1220</v>
      </c>
      <c r="C674" s="38">
        <v>131790329.99999999</v>
      </c>
      <c r="D674" s="52">
        <v>0</v>
      </c>
      <c r="E674" s="38">
        <v>131037247</v>
      </c>
      <c r="F674" s="40">
        <v>835000</v>
      </c>
      <c r="G674" s="66">
        <f t="shared" si="18"/>
        <v>-753082.9999999851</v>
      </c>
      <c r="H674" s="75"/>
    </row>
    <row r="675" spans="1:8" ht="63" hidden="1" outlineLevel="2" x14ac:dyDescent="0.25">
      <c r="A675" s="3" t="s">
        <v>1223</v>
      </c>
      <c r="B675" s="61" t="s">
        <v>1222</v>
      </c>
      <c r="C675" s="35">
        <v>30509400</v>
      </c>
      <c r="D675" s="53">
        <v>0</v>
      </c>
      <c r="E675" s="35">
        <v>30509400</v>
      </c>
      <c r="F675" s="41">
        <v>60000</v>
      </c>
      <c r="G675" s="66">
        <f t="shared" si="18"/>
        <v>0</v>
      </c>
      <c r="H675" s="76"/>
    </row>
    <row r="676" spans="1:8" ht="47.25" hidden="1" outlineLevel="3" x14ac:dyDescent="0.25">
      <c r="A676" s="4" t="s">
        <v>1225</v>
      </c>
      <c r="B676" s="36" t="s">
        <v>1224</v>
      </c>
      <c r="C676" s="35">
        <v>30509400</v>
      </c>
      <c r="D676" s="53">
        <v>0</v>
      </c>
      <c r="E676" s="35">
        <v>30509400</v>
      </c>
      <c r="F676" s="41">
        <v>60000</v>
      </c>
      <c r="G676" s="66">
        <f t="shared" si="18"/>
        <v>0</v>
      </c>
      <c r="H676" s="76"/>
    </row>
    <row r="677" spans="1:8" ht="47.25" hidden="1" outlineLevel="2" x14ac:dyDescent="0.25">
      <c r="A677" s="3" t="s">
        <v>1227</v>
      </c>
      <c r="B677" s="61" t="s">
        <v>1226</v>
      </c>
      <c r="C677" s="35">
        <v>33090600</v>
      </c>
      <c r="D677" s="53">
        <v>0</v>
      </c>
      <c r="E677" s="35">
        <v>32490600</v>
      </c>
      <c r="F677" s="41">
        <v>775000</v>
      </c>
      <c r="G677" s="66">
        <f t="shared" si="18"/>
        <v>-600000</v>
      </c>
      <c r="H677" s="76"/>
    </row>
    <row r="678" spans="1:8" ht="47.25" hidden="1" outlineLevel="3" x14ac:dyDescent="0.25">
      <c r="A678" s="4" t="s">
        <v>1229</v>
      </c>
      <c r="B678" s="36" t="s">
        <v>1228</v>
      </c>
      <c r="C678" s="35">
        <v>33090600</v>
      </c>
      <c r="D678" s="53">
        <v>0</v>
      </c>
      <c r="E678" s="35">
        <v>32490600</v>
      </c>
      <c r="F678" s="41">
        <v>775000</v>
      </c>
      <c r="G678" s="66">
        <f t="shared" si="18"/>
        <v>-600000</v>
      </c>
      <c r="H678" s="76"/>
    </row>
    <row r="679" spans="1:8" ht="63" hidden="1" outlineLevel="2" x14ac:dyDescent="0.25">
      <c r="A679" s="3" t="s">
        <v>1231</v>
      </c>
      <c r="B679" s="61" t="s">
        <v>1230</v>
      </c>
      <c r="C679" s="35">
        <v>68190330</v>
      </c>
      <c r="D679" s="53">
        <v>0</v>
      </c>
      <c r="E679" s="35">
        <v>68037247</v>
      </c>
      <c r="F679" s="41">
        <v>0</v>
      </c>
      <c r="G679" s="66">
        <f t="shared" ref="G679:G717" si="19">E679-C679</f>
        <v>-153083</v>
      </c>
      <c r="H679" s="76"/>
    </row>
    <row r="680" spans="1:8" ht="63" hidden="1" outlineLevel="3" x14ac:dyDescent="0.25">
      <c r="A680" s="4" t="s">
        <v>1233</v>
      </c>
      <c r="B680" s="36" t="s">
        <v>1232</v>
      </c>
      <c r="C680" s="35">
        <v>68190330</v>
      </c>
      <c r="D680" s="53">
        <v>0</v>
      </c>
      <c r="E680" s="35">
        <v>68037247</v>
      </c>
      <c r="F680" s="41">
        <v>0</v>
      </c>
      <c r="G680" s="66">
        <f t="shared" si="19"/>
        <v>-153083</v>
      </c>
      <c r="H680" s="76"/>
    </row>
    <row r="681" spans="1:8" ht="31.5" hidden="1" outlineLevel="1" x14ac:dyDescent="0.25">
      <c r="A681" s="3" t="s">
        <v>1712</v>
      </c>
      <c r="B681" s="63" t="s">
        <v>1709</v>
      </c>
      <c r="C681" s="38">
        <v>0</v>
      </c>
      <c r="D681" s="52">
        <v>0</v>
      </c>
      <c r="E681" s="38">
        <v>5000000</v>
      </c>
      <c r="F681" s="40">
        <v>54230.78</v>
      </c>
      <c r="G681" s="66">
        <f t="shared" si="19"/>
        <v>5000000</v>
      </c>
      <c r="H681" s="75"/>
    </row>
    <row r="682" spans="1:8" ht="31.5" hidden="1" outlineLevel="2" x14ac:dyDescent="0.25">
      <c r="A682" s="3" t="s">
        <v>1765</v>
      </c>
      <c r="B682" s="61" t="s">
        <v>1766</v>
      </c>
      <c r="C682" s="35">
        <v>0</v>
      </c>
      <c r="D682" s="53">
        <v>0</v>
      </c>
      <c r="E682" s="38">
        <v>5000000</v>
      </c>
      <c r="F682" s="41">
        <v>0</v>
      </c>
      <c r="G682" s="66">
        <f t="shared" si="19"/>
        <v>5000000</v>
      </c>
      <c r="H682" s="76"/>
    </row>
    <row r="683" spans="1:8" ht="47.25" hidden="1" outlineLevel="3" x14ac:dyDescent="0.25">
      <c r="A683" s="4" t="s">
        <v>1768</v>
      </c>
      <c r="B683" s="36" t="s">
        <v>1767</v>
      </c>
      <c r="C683" s="35">
        <v>0</v>
      </c>
      <c r="D683" s="53">
        <v>0</v>
      </c>
      <c r="E683" s="35">
        <v>5000000</v>
      </c>
      <c r="F683" s="41">
        <v>0</v>
      </c>
      <c r="G683" s="66">
        <f t="shared" si="19"/>
        <v>5000000</v>
      </c>
      <c r="H683" s="76"/>
    </row>
    <row r="684" spans="1:8" ht="31.5" hidden="1" outlineLevel="2" x14ac:dyDescent="0.25">
      <c r="A684" s="3" t="s">
        <v>1713</v>
      </c>
      <c r="B684" s="61" t="s">
        <v>1710</v>
      </c>
      <c r="C684" s="35">
        <v>0</v>
      </c>
      <c r="D684" s="53">
        <v>0</v>
      </c>
      <c r="E684" s="35">
        <v>0</v>
      </c>
      <c r="F684" s="41">
        <v>54230.78</v>
      </c>
      <c r="G684" s="66">
        <f t="shared" si="19"/>
        <v>0</v>
      </c>
      <c r="H684" s="76"/>
    </row>
    <row r="685" spans="1:8" ht="47.25" hidden="1" outlineLevel="3" x14ac:dyDescent="0.25">
      <c r="A685" s="4" t="s">
        <v>1714</v>
      </c>
      <c r="B685" s="36" t="s">
        <v>1711</v>
      </c>
      <c r="C685" s="35">
        <v>0</v>
      </c>
      <c r="D685" s="53">
        <v>0</v>
      </c>
      <c r="E685" s="35">
        <v>0</v>
      </c>
      <c r="F685" s="41">
        <v>54230.78</v>
      </c>
      <c r="G685" s="66">
        <f t="shared" si="19"/>
        <v>0</v>
      </c>
      <c r="H685" s="76"/>
    </row>
    <row r="686" spans="1:8" ht="31.5" hidden="1" outlineLevel="1" x14ac:dyDescent="0.25">
      <c r="A686" s="3" t="s">
        <v>1235</v>
      </c>
      <c r="B686" s="61" t="s">
        <v>1234</v>
      </c>
      <c r="C686" s="38">
        <v>1819267801</v>
      </c>
      <c r="D686" s="52">
        <v>0</v>
      </c>
      <c r="E686" s="38">
        <v>1844439589</v>
      </c>
      <c r="F686" s="40">
        <v>1356658.838</v>
      </c>
      <c r="G686" s="66">
        <f t="shared" si="19"/>
        <v>25171788</v>
      </c>
      <c r="H686" s="75"/>
    </row>
    <row r="687" spans="1:8" ht="47.25" hidden="1" outlineLevel="2" x14ac:dyDescent="0.25">
      <c r="A687" s="3" t="s">
        <v>1237</v>
      </c>
      <c r="B687" s="61" t="s">
        <v>1236</v>
      </c>
      <c r="C687" s="35">
        <v>645666823</v>
      </c>
      <c r="D687" s="53">
        <v>0</v>
      </c>
      <c r="E687" s="35">
        <v>644596823</v>
      </c>
      <c r="F687" s="41">
        <v>641312.56799999997</v>
      </c>
      <c r="G687" s="66">
        <f t="shared" si="19"/>
        <v>-1070000</v>
      </c>
      <c r="H687" s="76"/>
    </row>
    <row r="688" spans="1:8" ht="157.5" hidden="1" outlineLevel="3" x14ac:dyDescent="0.25">
      <c r="A688" s="4" t="s">
        <v>1239</v>
      </c>
      <c r="B688" s="36" t="s">
        <v>1238</v>
      </c>
      <c r="C688" s="35">
        <v>12747399</v>
      </c>
      <c r="D688" s="53">
        <v>0</v>
      </c>
      <c r="E688" s="35">
        <v>12747399</v>
      </c>
      <c r="F688" s="41">
        <v>10333</v>
      </c>
      <c r="G688" s="66">
        <f t="shared" si="19"/>
        <v>0</v>
      </c>
      <c r="H688" s="76"/>
    </row>
    <row r="689" spans="1:8" ht="126" hidden="1" outlineLevel="3" x14ac:dyDescent="0.25">
      <c r="A689" s="4" t="s">
        <v>1241</v>
      </c>
      <c r="B689" s="36" t="s">
        <v>1240</v>
      </c>
      <c r="C689" s="35">
        <v>54943168</v>
      </c>
      <c r="D689" s="53">
        <v>0</v>
      </c>
      <c r="E689" s="35">
        <v>54943168</v>
      </c>
      <c r="F689" s="41">
        <v>46870</v>
      </c>
      <c r="G689" s="66">
        <f t="shared" si="19"/>
        <v>0</v>
      </c>
      <c r="H689" s="76"/>
    </row>
    <row r="690" spans="1:8" ht="63" hidden="1" outlineLevel="3" x14ac:dyDescent="0.25">
      <c r="A690" s="4" t="s">
        <v>1243</v>
      </c>
      <c r="B690" s="36" t="s">
        <v>1242</v>
      </c>
      <c r="C690" s="35">
        <v>114300</v>
      </c>
      <c r="D690" s="53">
        <v>0</v>
      </c>
      <c r="E690" s="35">
        <v>64237</v>
      </c>
      <c r="F690" s="41">
        <v>92.75</v>
      </c>
      <c r="G690" s="66">
        <f t="shared" si="19"/>
        <v>-50063</v>
      </c>
      <c r="H690" s="76"/>
    </row>
    <row r="691" spans="1:8" ht="31.5" hidden="1" outlineLevel="3" x14ac:dyDescent="0.25">
      <c r="A691" s="4" t="s">
        <v>1245</v>
      </c>
      <c r="B691" s="36" t="s">
        <v>1244</v>
      </c>
      <c r="C691" s="35">
        <v>9884000</v>
      </c>
      <c r="D691" s="53">
        <v>0</v>
      </c>
      <c r="E691" s="35">
        <v>8864063</v>
      </c>
      <c r="F691" s="41">
        <v>6250.83</v>
      </c>
      <c r="G691" s="66">
        <f t="shared" si="19"/>
        <v>-1019937</v>
      </c>
      <c r="H691" s="76"/>
    </row>
    <row r="692" spans="1:8" ht="110.25" hidden="1" outlineLevel="3" x14ac:dyDescent="0.25">
      <c r="A692" s="4" t="s">
        <v>1247</v>
      </c>
      <c r="B692" s="36" t="s">
        <v>1246</v>
      </c>
      <c r="C692" s="35">
        <v>567977956</v>
      </c>
      <c r="D692" s="53">
        <v>0</v>
      </c>
      <c r="E692" s="35">
        <v>567977956</v>
      </c>
      <c r="F692" s="41">
        <v>577765.98800000001</v>
      </c>
      <c r="G692" s="66">
        <f t="shared" si="19"/>
        <v>0</v>
      </c>
      <c r="H692" s="76"/>
    </row>
    <row r="693" spans="1:8" ht="47.25" hidden="1" outlineLevel="2" x14ac:dyDescent="0.25">
      <c r="A693" s="3" t="s">
        <v>1249</v>
      </c>
      <c r="B693" s="61" t="s">
        <v>1248</v>
      </c>
      <c r="C693" s="35">
        <v>1145637774</v>
      </c>
      <c r="D693" s="53">
        <v>0</v>
      </c>
      <c r="E693" s="35">
        <v>1171879562</v>
      </c>
      <c r="F693" s="41">
        <v>690991.27</v>
      </c>
      <c r="G693" s="66">
        <f t="shared" si="19"/>
        <v>26241788</v>
      </c>
      <c r="H693" s="76"/>
    </row>
    <row r="694" spans="1:8" ht="78.75" hidden="1" outlineLevel="3" x14ac:dyDescent="0.25">
      <c r="A694" s="4" t="s">
        <v>1251</v>
      </c>
      <c r="B694" s="36" t="s">
        <v>1250</v>
      </c>
      <c r="C694" s="35">
        <v>726837774</v>
      </c>
      <c r="D694" s="53">
        <v>0</v>
      </c>
      <c r="E694" s="35">
        <v>753079562</v>
      </c>
      <c r="F694" s="41">
        <v>240991.27</v>
      </c>
      <c r="G694" s="66">
        <f t="shared" si="19"/>
        <v>26241788</v>
      </c>
      <c r="H694" s="76"/>
    </row>
    <row r="695" spans="1:8" ht="47.25" hidden="1" outlineLevel="3" x14ac:dyDescent="0.25">
      <c r="A695" s="4" t="s">
        <v>1253</v>
      </c>
      <c r="B695" s="36" t="s">
        <v>1252</v>
      </c>
      <c r="C695" s="35">
        <v>418800000</v>
      </c>
      <c r="D695" s="53">
        <v>0</v>
      </c>
      <c r="E695" s="35">
        <v>418800000</v>
      </c>
      <c r="F695" s="41">
        <v>450000</v>
      </c>
      <c r="G695" s="66">
        <f t="shared" si="19"/>
        <v>0</v>
      </c>
      <c r="H695" s="76"/>
    </row>
    <row r="696" spans="1:8" ht="63" hidden="1" outlineLevel="2" x14ac:dyDescent="0.25">
      <c r="A696" s="3" t="s">
        <v>1255</v>
      </c>
      <c r="B696" s="61" t="s">
        <v>1254</v>
      </c>
      <c r="C696" s="35">
        <v>8608204</v>
      </c>
      <c r="D696" s="53">
        <v>0</v>
      </c>
      <c r="E696" s="35">
        <v>8608204</v>
      </c>
      <c r="F696" s="41">
        <v>5000</v>
      </c>
      <c r="G696" s="66">
        <f t="shared" si="19"/>
        <v>0</v>
      </c>
      <c r="H696" s="76"/>
    </row>
    <row r="697" spans="1:8" ht="31.5" hidden="1" outlineLevel="3" x14ac:dyDescent="0.25">
      <c r="A697" s="4" t="s">
        <v>1256</v>
      </c>
      <c r="B697" s="36" t="s">
        <v>49</v>
      </c>
      <c r="C697" s="35">
        <v>8608204</v>
      </c>
      <c r="D697" s="53">
        <v>0</v>
      </c>
      <c r="E697" s="35">
        <v>8608204</v>
      </c>
      <c r="F697" s="41">
        <v>5000</v>
      </c>
      <c r="G697" s="66">
        <f t="shared" si="19"/>
        <v>0</v>
      </c>
      <c r="H697" s="76"/>
    </row>
    <row r="698" spans="1:8" ht="31.5" hidden="1" outlineLevel="2" x14ac:dyDescent="0.25">
      <c r="A698" s="3" t="s">
        <v>1258</v>
      </c>
      <c r="B698" s="61" t="s">
        <v>1257</v>
      </c>
      <c r="C698" s="35">
        <v>19355000</v>
      </c>
      <c r="D698" s="53">
        <v>0</v>
      </c>
      <c r="E698" s="35">
        <v>19355000</v>
      </c>
      <c r="F698" s="41">
        <v>19355</v>
      </c>
      <c r="G698" s="66">
        <f t="shared" si="19"/>
        <v>0</v>
      </c>
      <c r="H698" s="76"/>
    </row>
    <row r="699" spans="1:8" ht="31.5" hidden="1" outlineLevel="3" x14ac:dyDescent="0.25">
      <c r="A699" s="4" t="s">
        <v>1260</v>
      </c>
      <c r="B699" s="36" t="s">
        <v>1259</v>
      </c>
      <c r="C699" s="35">
        <v>19355000</v>
      </c>
      <c r="D699" s="53">
        <v>0</v>
      </c>
      <c r="E699" s="35">
        <v>19355000</v>
      </c>
      <c r="F699" s="41">
        <v>19355</v>
      </c>
      <c r="G699" s="66">
        <f t="shared" si="19"/>
        <v>0</v>
      </c>
      <c r="H699" s="76"/>
    </row>
    <row r="700" spans="1:8" ht="63" hidden="1" outlineLevel="1" x14ac:dyDescent="0.25">
      <c r="A700" s="3" t="s">
        <v>1262</v>
      </c>
      <c r="B700" s="61" t="s">
        <v>1261</v>
      </c>
      <c r="C700" s="38">
        <v>4190218036</v>
      </c>
      <c r="D700" s="52">
        <f>D701+D705</f>
        <v>1582000</v>
      </c>
      <c r="E700" s="38">
        <v>4123507094</v>
      </c>
      <c r="F700" s="40">
        <v>4228619.7180000003</v>
      </c>
      <c r="G700" s="66">
        <f t="shared" si="19"/>
        <v>-66710942</v>
      </c>
      <c r="H700" s="75"/>
    </row>
    <row r="701" spans="1:8" ht="15.75" hidden="1" outlineLevel="2" x14ac:dyDescent="0.25">
      <c r="A701" s="3" t="s">
        <v>1264</v>
      </c>
      <c r="B701" s="61" t="s">
        <v>1263</v>
      </c>
      <c r="C701" s="35">
        <v>4068518036</v>
      </c>
      <c r="D701" s="53">
        <f>D702+D703+D704</f>
        <v>1462000</v>
      </c>
      <c r="E701" s="35">
        <v>4121807094</v>
      </c>
      <c r="F701" s="41">
        <v>4108619.7179999999</v>
      </c>
      <c r="G701" s="66">
        <f t="shared" si="19"/>
        <v>53289058</v>
      </c>
      <c r="H701" s="76"/>
    </row>
    <row r="702" spans="1:8" ht="47.25" hidden="1" outlineLevel="3" x14ac:dyDescent="0.25">
      <c r="A702" s="4" t="s">
        <v>1266</v>
      </c>
      <c r="B702" s="36" t="s">
        <v>1265</v>
      </c>
      <c r="C702" s="35">
        <v>1170000000</v>
      </c>
      <c r="D702" s="53">
        <v>1170000</v>
      </c>
      <c r="E702" s="35">
        <v>1170000000</v>
      </c>
      <c r="F702" s="41">
        <v>0</v>
      </c>
      <c r="G702" s="66">
        <f t="shared" si="19"/>
        <v>0</v>
      </c>
      <c r="H702" s="76"/>
    </row>
    <row r="703" spans="1:8" ht="78.75" hidden="1" outlineLevel="3" x14ac:dyDescent="0.25">
      <c r="A703" s="4" t="s">
        <v>1268</v>
      </c>
      <c r="B703" s="36" t="s">
        <v>1267</v>
      </c>
      <c r="C703" s="35">
        <v>292000000</v>
      </c>
      <c r="D703" s="53">
        <v>292000</v>
      </c>
      <c r="E703" s="35">
        <v>292000000</v>
      </c>
      <c r="F703" s="41">
        <v>0</v>
      </c>
      <c r="G703" s="66">
        <f t="shared" si="19"/>
        <v>0</v>
      </c>
      <c r="H703" s="76"/>
    </row>
    <row r="704" spans="1:8" ht="63" hidden="1" outlineLevel="3" x14ac:dyDescent="0.25">
      <c r="A704" s="4" t="s">
        <v>1270</v>
      </c>
      <c r="B704" s="36" t="s">
        <v>1269</v>
      </c>
      <c r="C704" s="35">
        <v>2606518036</v>
      </c>
      <c r="D704" s="53">
        <v>0</v>
      </c>
      <c r="E704" s="35">
        <v>2659807094</v>
      </c>
      <c r="F704" s="41">
        <v>4108619.7179999999</v>
      </c>
      <c r="G704" s="66">
        <f t="shared" si="19"/>
        <v>53289058</v>
      </c>
      <c r="H704" s="76"/>
    </row>
    <row r="705" spans="1:8" ht="31.5" hidden="1" outlineLevel="2" x14ac:dyDescent="0.25">
      <c r="A705" s="3" t="s">
        <v>1272</v>
      </c>
      <c r="B705" s="61" t="s">
        <v>1271</v>
      </c>
      <c r="C705" s="35">
        <v>121700000</v>
      </c>
      <c r="D705" s="53">
        <f>D706+D707</f>
        <v>120000</v>
      </c>
      <c r="E705" s="35">
        <v>1700000</v>
      </c>
      <c r="F705" s="41">
        <v>120000</v>
      </c>
      <c r="G705" s="66">
        <f t="shared" si="19"/>
        <v>-120000000</v>
      </c>
      <c r="H705" s="76"/>
    </row>
    <row r="706" spans="1:8" ht="63" hidden="1" outlineLevel="3" x14ac:dyDescent="0.25">
      <c r="A706" s="4" t="s">
        <v>1274</v>
      </c>
      <c r="B706" s="36" t="s">
        <v>1273</v>
      </c>
      <c r="C706" s="35">
        <v>120000000</v>
      </c>
      <c r="D706" s="53">
        <v>120000</v>
      </c>
      <c r="E706" s="35"/>
      <c r="F706" s="41">
        <v>120000</v>
      </c>
      <c r="G706" s="66">
        <f t="shared" si="19"/>
        <v>-120000000</v>
      </c>
      <c r="H706" s="76"/>
    </row>
    <row r="707" spans="1:8" ht="63" hidden="1" outlineLevel="3" x14ac:dyDescent="0.25">
      <c r="A707" s="4" t="s">
        <v>1276</v>
      </c>
      <c r="B707" s="36" t="s">
        <v>1275</v>
      </c>
      <c r="C707" s="35">
        <v>1700000</v>
      </c>
      <c r="D707" s="53">
        <v>0</v>
      </c>
      <c r="E707" s="35">
        <v>1700000</v>
      </c>
      <c r="F707" s="41">
        <v>0</v>
      </c>
      <c r="G707" s="66">
        <f t="shared" si="19"/>
        <v>0</v>
      </c>
      <c r="H707" s="76"/>
    </row>
    <row r="708" spans="1:8" ht="31.5" collapsed="1" x14ac:dyDescent="0.25">
      <c r="A708" s="1" t="s">
        <v>1278</v>
      </c>
      <c r="B708" s="60" t="s">
        <v>1277</v>
      </c>
      <c r="C708" s="11">
        <v>1099387677</v>
      </c>
      <c r="D708" s="51">
        <f>D709+D738+D747+D750+D763</f>
        <v>410734.147</v>
      </c>
      <c r="E708" s="11">
        <v>1087618260</v>
      </c>
      <c r="F708" s="39">
        <v>661127.36</v>
      </c>
      <c r="G708" s="70">
        <f t="shared" si="19"/>
        <v>-11769417</v>
      </c>
      <c r="H708" s="74"/>
    </row>
    <row r="709" spans="1:8" ht="47.25" hidden="1" outlineLevel="1" x14ac:dyDescent="0.25">
      <c r="A709" s="3" t="s">
        <v>1280</v>
      </c>
      <c r="B709" s="61" t="s">
        <v>1279</v>
      </c>
      <c r="C709" s="38">
        <v>977966228</v>
      </c>
      <c r="D709" s="52">
        <f>D710+D712+D716+D720+D723+D727+D731+D734+D736</f>
        <v>393382.147</v>
      </c>
      <c r="E709" s="38">
        <v>969035428</v>
      </c>
      <c r="F709" s="40">
        <v>500237.79499999998</v>
      </c>
      <c r="G709" s="66">
        <f t="shared" si="19"/>
        <v>-8930800</v>
      </c>
      <c r="H709" s="75"/>
    </row>
    <row r="710" spans="1:8" ht="31.5" hidden="1" outlineLevel="2" x14ac:dyDescent="0.25">
      <c r="A710" s="3" t="s">
        <v>1282</v>
      </c>
      <c r="B710" s="61" t="s">
        <v>1281</v>
      </c>
      <c r="C710" s="35">
        <v>107529717</v>
      </c>
      <c r="D710" s="53">
        <v>0</v>
      </c>
      <c r="E710" s="35">
        <v>113899784</v>
      </c>
      <c r="F710" s="41">
        <v>0</v>
      </c>
      <c r="G710" s="66">
        <f t="shared" si="19"/>
        <v>6370067</v>
      </c>
      <c r="H710" s="76"/>
    </row>
    <row r="711" spans="1:8" ht="47.25" hidden="1" outlineLevel="3" x14ac:dyDescent="0.25">
      <c r="A711" s="4" t="s">
        <v>1284</v>
      </c>
      <c r="B711" s="36" t="s">
        <v>1283</v>
      </c>
      <c r="C711" s="35">
        <v>107529717</v>
      </c>
      <c r="D711" s="53">
        <v>0</v>
      </c>
      <c r="E711" s="35">
        <v>113899784</v>
      </c>
      <c r="F711" s="41">
        <v>0</v>
      </c>
      <c r="G711" s="66">
        <f t="shared" si="19"/>
        <v>6370067</v>
      </c>
      <c r="H711" s="76"/>
    </row>
    <row r="712" spans="1:8" ht="15.75" hidden="1" outlineLevel="2" x14ac:dyDescent="0.25">
      <c r="A712" s="3" t="s">
        <v>1286</v>
      </c>
      <c r="B712" s="61" t="s">
        <v>1285</v>
      </c>
      <c r="C712" s="35">
        <v>387348032</v>
      </c>
      <c r="D712" s="53">
        <f>D713+D714+D715</f>
        <v>210539.20799999998</v>
      </c>
      <c r="E712" s="35">
        <v>386057256</v>
      </c>
      <c r="F712" s="41">
        <v>283601.58600000001</v>
      </c>
      <c r="G712" s="66">
        <f t="shared" si="19"/>
        <v>-1290776</v>
      </c>
      <c r="H712" s="76"/>
    </row>
    <row r="713" spans="1:8" ht="47.25" hidden="1" outlineLevel="3" x14ac:dyDescent="0.25">
      <c r="A713" s="4" t="s">
        <v>1287</v>
      </c>
      <c r="B713" s="36" t="s">
        <v>1283</v>
      </c>
      <c r="C713" s="35">
        <v>50000000</v>
      </c>
      <c r="D713" s="53">
        <v>0</v>
      </c>
      <c r="E713" s="35">
        <v>50000000</v>
      </c>
      <c r="F713" s="41">
        <v>0</v>
      </c>
      <c r="G713" s="66">
        <f t="shared" si="19"/>
        <v>0</v>
      </c>
      <c r="H713" s="76"/>
    </row>
    <row r="714" spans="1:8" ht="63" hidden="1" outlineLevel="3" x14ac:dyDescent="0.25">
      <c r="A714" s="4" t="s">
        <v>1289</v>
      </c>
      <c r="B714" s="36" t="s">
        <v>1288</v>
      </c>
      <c r="C714" s="35">
        <v>111321164</v>
      </c>
      <c r="D714" s="53">
        <v>78790.175000000003</v>
      </c>
      <c r="E714" s="35">
        <v>111321164</v>
      </c>
      <c r="F714" s="41">
        <v>109633.425</v>
      </c>
      <c r="G714" s="66">
        <f t="shared" si="19"/>
        <v>0</v>
      </c>
      <c r="H714" s="76"/>
    </row>
    <row r="715" spans="1:8" ht="47.25" hidden="1" outlineLevel="3" x14ac:dyDescent="0.25">
      <c r="A715" s="4" t="s">
        <v>1291</v>
      </c>
      <c r="B715" s="36" t="s">
        <v>1290</v>
      </c>
      <c r="C715" s="35">
        <v>226026868</v>
      </c>
      <c r="D715" s="53">
        <v>131749.033</v>
      </c>
      <c r="E715" s="35">
        <v>224736092</v>
      </c>
      <c r="F715" s="41">
        <v>173968.16099999999</v>
      </c>
      <c r="G715" s="66">
        <f t="shared" si="19"/>
        <v>-1290776</v>
      </c>
      <c r="H715" s="76"/>
    </row>
    <row r="716" spans="1:8" ht="15.75" hidden="1" outlineLevel="2" x14ac:dyDescent="0.25">
      <c r="A716" s="3" t="s">
        <v>1293</v>
      </c>
      <c r="B716" s="61" t="s">
        <v>1292</v>
      </c>
      <c r="C716" s="35">
        <v>144136117</v>
      </c>
      <c r="D716" s="53">
        <f>D717+D718+D719</f>
        <v>42728.411</v>
      </c>
      <c r="E716" s="35">
        <v>147288141</v>
      </c>
      <c r="F716" s="41">
        <v>75217.73</v>
      </c>
      <c r="G716" s="66">
        <f t="shared" si="19"/>
        <v>3152024</v>
      </c>
      <c r="H716" s="76"/>
    </row>
    <row r="717" spans="1:8" ht="47.25" hidden="1" outlineLevel="3" x14ac:dyDescent="0.25">
      <c r="A717" s="4" t="s">
        <v>1294</v>
      </c>
      <c r="B717" s="36" t="s">
        <v>1283</v>
      </c>
      <c r="C717" s="35">
        <v>99656290</v>
      </c>
      <c r="D717" s="53">
        <v>0</v>
      </c>
      <c r="E717" s="35">
        <v>101517538</v>
      </c>
      <c r="F717" s="41">
        <v>0</v>
      </c>
      <c r="G717" s="66">
        <f t="shared" si="19"/>
        <v>1861248</v>
      </c>
      <c r="H717" s="76"/>
    </row>
    <row r="718" spans="1:8" ht="31.5" hidden="1" outlineLevel="3" x14ac:dyDescent="0.25">
      <c r="A718" s="4" t="s">
        <v>1296</v>
      </c>
      <c r="B718" s="36" t="s">
        <v>1295</v>
      </c>
      <c r="C718" s="35">
        <v>1751416</v>
      </c>
      <c r="D718" s="53">
        <v>0</v>
      </c>
      <c r="E718" s="35">
        <v>1751416</v>
      </c>
      <c r="F718" s="41">
        <v>0</v>
      </c>
      <c r="G718" s="66">
        <f t="shared" ref="G718:G757" si="20">E718-C718</f>
        <v>0</v>
      </c>
      <c r="H718" s="76"/>
    </row>
    <row r="719" spans="1:8" ht="47.25" hidden="1" outlineLevel="3" x14ac:dyDescent="0.25">
      <c r="A719" s="4" t="s">
        <v>1297</v>
      </c>
      <c r="B719" s="36" t="s">
        <v>1290</v>
      </c>
      <c r="C719" s="35">
        <v>42728411</v>
      </c>
      <c r="D719" s="53">
        <v>42728.411</v>
      </c>
      <c r="E719" s="35">
        <v>44019187</v>
      </c>
      <c r="F719" s="41">
        <v>75217.73</v>
      </c>
      <c r="G719" s="66">
        <f t="shared" si="20"/>
        <v>1290776</v>
      </c>
      <c r="H719" s="76"/>
    </row>
    <row r="720" spans="1:8" ht="15.75" hidden="1" outlineLevel="2" x14ac:dyDescent="0.25">
      <c r="A720" s="3" t="s">
        <v>1299</v>
      </c>
      <c r="B720" s="61" t="s">
        <v>1298</v>
      </c>
      <c r="C720" s="35">
        <v>63565882</v>
      </c>
      <c r="D720" s="53">
        <f>D721+D722</f>
        <v>42734.724999999999</v>
      </c>
      <c r="E720" s="35">
        <v>63336915</v>
      </c>
      <c r="F720" s="41">
        <v>59496.712</v>
      </c>
      <c r="G720" s="66">
        <f t="shared" si="20"/>
        <v>-228967</v>
      </c>
      <c r="H720" s="76"/>
    </row>
    <row r="721" spans="1:8" ht="47.25" hidden="1" outlineLevel="3" x14ac:dyDescent="0.25">
      <c r="A721" s="4" t="s">
        <v>1300</v>
      </c>
      <c r="B721" s="36" t="s">
        <v>1283</v>
      </c>
      <c r="C721" s="35">
        <v>3725215</v>
      </c>
      <c r="D721" s="53">
        <v>0</v>
      </c>
      <c r="E721" s="35">
        <v>3496248</v>
      </c>
      <c r="F721" s="41">
        <v>0</v>
      </c>
      <c r="G721" s="66">
        <f t="shared" si="20"/>
        <v>-228967</v>
      </c>
      <c r="H721" s="76"/>
    </row>
    <row r="722" spans="1:8" ht="63" hidden="1" outlineLevel="3" x14ac:dyDescent="0.25">
      <c r="A722" s="4" t="s">
        <v>1301</v>
      </c>
      <c r="B722" s="36" t="s">
        <v>1288</v>
      </c>
      <c r="C722" s="35">
        <v>59840667</v>
      </c>
      <c r="D722" s="53">
        <v>42734.724999999999</v>
      </c>
      <c r="E722" s="35">
        <v>59840667</v>
      </c>
      <c r="F722" s="41">
        <v>59496.712</v>
      </c>
      <c r="G722" s="66">
        <f t="shared" si="20"/>
        <v>0</v>
      </c>
      <c r="H722" s="76"/>
    </row>
    <row r="723" spans="1:8" ht="31.5" hidden="1" outlineLevel="2" x14ac:dyDescent="0.25">
      <c r="A723" s="3" t="s">
        <v>1303</v>
      </c>
      <c r="B723" s="61" t="s">
        <v>1302</v>
      </c>
      <c r="C723" s="35">
        <v>185639015</v>
      </c>
      <c r="D723" s="53">
        <f>D724+D725+D726</f>
        <v>59396.9</v>
      </c>
      <c r="E723" s="35">
        <v>173133304</v>
      </c>
      <c r="F723" s="41">
        <v>42408.256999999998</v>
      </c>
      <c r="G723" s="66">
        <f t="shared" si="20"/>
        <v>-12505711</v>
      </c>
      <c r="H723" s="76"/>
    </row>
    <row r="724" spans="1:8" ht="47.25" hidden="1" outlineLevel="3" x14ac:dyDescent="0.25">
      <c r="A724" s="4" t="s">
        <v>1304</v>
      </c>
      <c r="B724" s="36" t="s">
        <v>1283</v>
      </c>
      <c r="C724" s="35">
        <v>25115962</v>
      </c>
      <c r="D724" s="53">
        <v>0</v>
      </c>
      <c r="E724" s="35">
        <v>21449094</v>
      </c>
      <c r="F724" s="41">
        <v>11048.468000000001</v>
      </c>
      <c r="G724" s="66">
        <f t="shared" si="20"/>
        <v>-3666868</v>
      </c>
      <c r="H724" s="76"/>
    </row>
    <row r="725" spans="1:8" ht="31.5" hidden="1" outlineLevel="3" x14ac:dyDescent="0.25">
      <c r="A725" s="4" t="s">
        <v>1306</v>
      </c>
      <c r="B725" s="36" t="s">
        <v>1305</v>
      </c>
      <c r="C725" s="35">
        <v>98000000</v>
      </c>
      <c r="D725" s="53">
        <v>0</v>
      </c>
      <c r="E725" s="35">
        <v>98000000</v>
      </c>
      <c r="F725" s="41">
        <v>0</v>
      </c>
      <c r="G725" s="66">
        <f t="shared" si="20"/>
        <v>0</v>
      </c>
      <c r="H725" s="76"/>
    </row>
    <row r="726" spans="1:8" ht="47.25" hidden="1" outlineLevel="3" x14ac:dyDescent="0.25">
      <c r="A726" s="4" t="s">
        <v>1308</v>
      </c>
      <c r="B726" s="36" t="s">
        <v>1307</v>
      </c>
      <c r="C726" s="35">
        <v>62523053</v>
      </c>
      <c r="D726" s="53">
        <v>59396.9</v>
      </c>
      <c r="E726" s="35">
        <v>53684210</v>
      </c>
      <c r="F726" s="41">
        <v>31359.789000000001</v>
      </c>
      <c r="G726" s="66">
        <f t="shared" si="20"/>
        <v>-8838843</v>
      </c>
      <c r="H726" s="76"/>
    </row>
    <row r="727" spans="1:8" ht="94.5" hidden="1" outlineLevel="2" x14ac:dyDescent="0.25">
      <c r="A727" s="3" t="s">
        <v>1310</v>
      </c>
      <c r="B727" s="61" t="s">
        <v>1309</v>
      </c>
      <c r="C727" s="35">
        <v>22179194</v>
      </c>
      <c r="D727" s="53">
        <v>0</v>
      </c>
      <c r="E727" s="35">
        <v>21690109</v>
      </c>
      <c r="F727" s="41">
        <v>29035.427</v>
      </c>
      <c r="G727" s="66">
        <f t="shared" si="20"/>
        <v>-489085</v>
      </c>
      <c r="H727" s="76"/>
    </row>
    <row r="728" spans="1:8" ht="47.25" hidden="1" outlineLevel="3" x14ac:dyDescent="0.25">
      <c r="A728" s="4" t="s">
        <v>1311</v>
      </c>
      <c r="B728" s="36" t="s">
        <v>1283</v>
      </c>
      <c r="C728" s="35">
        <v>7200000</v>
      </c>
      <c r="D728" s="53">
        <v>0</v>
      </c>
      <c r="E728" s="35">
        <v>7200000</v>
      </c>
      <c r="F728" s="41">
        <v>0</v>
      </c>
      <c r="G728" s="66">
        <f t="shared" si="20"/>
        <v>0</v>
      </c>
      <c r="H728" s="76"/>
    </row>
    <row r="729" spans="1:8" ht="63" hidden="1" outlineLevel="3" x14ac:dyDescent="0.25">
      <c r="A729" s="4" t="s">
        <v>1313</v>
      </c>
      <c r="B729" s="36" t="s">
        <v>1312</v>
      </c>
      <c r="C729" s="35">
        <v>14889194</v>
      </c>
      <c r="D729" s="53">
        <v>0</v>
      </c>
      <c r="E729" s="35">
        <v>14400109</v>
      </c>
      <c r="F729" s="41">
        <v>28945.427</v>
      </c>
      <c r="G729" s="66">
        <f t="shared" si="20"/>
        <v>-489085</v>
      </c>
      <c r="H729" s="76"/>
    </row>
    <row r="730" spans="1:8" ht="63" hidden="1" outlineLevel="3" x14ac:dyDescent="0.25">
      <c r="A730" s="4" t="s">
        <v>1315</v>
      </c>
      <c r="B730" s="36" t="s">
        <v>1314</v>
      </c>
      <c r="C730" s="35">
        <v>90000</v>
      </c>
      <c r="D730" s="53">
        <v>0</v>
      </c>
      <c r="E730" s="35">
        <v>90000</v>
      </c>
      <c r="F730" s="41">
        <v>90</v>
      </c>
      <c r="G730" s="66">
        <f t="shared" si="20"/>
        <v>0</v>
      </c>
      <c r="H730" s="76"/>
    </row>
    <row r="731" spans="1:8" ht="31.5" hidden="1" outlineLevel="2" x14ac:dyDescent="0.25">
      <c r="A731" s="3" t="s">
        <v>1317</v>
      </c>
      <c r="B731" s="61" t="s">
        <v>1316</v>
      </c>
      <c r="C731" s="35">
        <v>9300000</v>
      </c>
      <c r="D731" s="53">
        <f>D732+D733</f>
        <v>2788.203</v>
      </c>
      <c r="E731" s="35">
        <v>5361648</v>
      </c>
      <c r="F731" s="41">
        <v>0</v>
      </c>
      <c r="G731" s="66">
        <f t="shared" si="20"/>
        <v>-3938352</v>
      </c>
      <c r="H731" s="76"/>
    </row>
    <row r="732" spans="1:8" ht="47.25" hidden="1" outlineLevel="3" x14ac:dyDescent="0.25">
      <c r="A732" s="4" t="s">
        <v>1318</v>
      </c>
      <c r="B732" s="36" t="s">
        <v>1283</v>
      </c>
      <c r="C732" s="35">
        <v>5300000</v>
      </c>
      <c r="D732" s="53">
        <v>0</v>
      </c>
      <c r="E732" s="35">
        <v>1361648</v>
      </c>
      <c r="F732" s="41">
        <v>0</v>
      </c>
      <c r="G732" s="66">
        <f t="shared" si="20"/>
        <v>-3938352</v>
      </c>
      <c r="H732" s="76"/>
    </row>
    <row r="733" spans="1:8" ht="63" hidden="1" outlineLevel="3" x14ac:dyDescent="0.25">
      <c r="A733" s="4" t="s">
        <v>1320</v>
      </c>
      <c r="B733" s="36" t="s">
        <v>1319</v>
      </c>
      <c r="C733" s="35">
        <v>4000000</v>
      </c>
      <c r="D733" s="53">
        <v>2788.203</v>
      </c>
      <c r="E733" s="35">
        <v>4000000</v>
      </c>
      <c r="F733" s="41">
        <v>0</v>
      </c>
      <c r="G733" s="66">
        <f t="shared" si="20"/>
        <v>0</v>
      </c>
      <c r="H733" s="76"/>
    </row>
    <row r="734" spans="1:8" ht="15.75" hidden="1" outlineLevel="2" x14ac:dyDescent="0.25">
      <c r="A734" s="3" t="s">
        <v>1322</v>
      </c>
      <c r="B734" s="61" t="s">
        <v>1321</v>
      </c>
      <c r="C734" s="35">
        <v>8698271</v>
      </c>
      <c r="D734" s="53">
        <v>0</v>
      </c>
      <c r="E734" s="35">
        <v>8698271</v>
      </c>
      <c r="F734" s="41">
        <v>0</v>
      </c>
      <c r="G734" s="66">
        <f t="shared" si="20"/>
        <v>0</v>
      </c>
      <c r="H734" s="76"/>
    </row>
    <row r="735" spans="1:8" ht="47.25" hidden="1" outlineLevel="3" x14ac:dyDescent="0.25">
      <c r="A735" s="4" t="s">
        <v>1323</v>
      </c>
      <c r="B735" s="36" t="s">
        <v>1283</v>
      </c>
      <c r="C735" s="35">
        <v>8698271</v>
      </c>
      <c r="D735" s="53">
        <v>0</v>
      </c>
      <c r="E735" s="35">
        <v>8698271</v>
      </c>
      <c r="F735" s="41">
        <v>0</v>
      </c>
      <c r="G735" s="66">
        <f t="shared" si="20"/>
        <v>0</v>
      </c>
      <c r="H735" s="76"/>
    </row>
    <row r="736" spans="1:8" ht="31.5" hidden="1" outlineLevel="2" x14ac:dyDescent="0.25">
      <c r="A736" s="3" t="s">
        <v>1325</v>
      </c>
      <c r="B736" s="61" t="s">
        <v>1324</v>
      </c>
      <c r="C736" s="35">
        <v>49570000</v>
      </c>
      <c r="D736" s="53">
        <f>D737</f>
        <v>35194.699999999997</v>
      </c>
      <c r="E736" s="35">
        <v>49570000</v>
      </c>
      <c r="F736" s="41">
        <v>10478.083000000001</v>
      </c>
      <c r="G736" s="66">
        <f t="shared" si="20"/>
        <v>0</v>
      </c>
      <c r="H736" s="76"/>
    </row>
    <row r="737" spans="1:8" ht="47.25" hidden="1" outlineLevel="3" x14ac:dyDescent="0.25">
      <c r="A737" s="4" t="s">
        <v>1327</v>
      </c>
      <c r="B737" s="36" t="s">
        <v>1326</v>
      </c>
      <c r="C737" s="35">
        <v>49570000</v>
      </c>
      <c r="D737" s="53">
        <v>35194.699999999997</v>
      </c>
      <c r="E737" s="35">
        <v>49570000</v>
      </c>
      <c r="F737" s="41">
        <v>10478.083000000001</v>
      </c>
      <c r="G737" s="66">
        <f t="shared" si="20"/>
        <v>0</v>
      </c>
      <c r="H737" s="76"/>
    </row>
    <row r="738" spans="1:8" ht="47.25" hidden="1" outlineLevel="1" x14ac:dyDescent="0.25">
      <c r="A738" s="3" t="s">
        <v>1329</v>
      </c>
      <c r="B738" s="61" t="s">
        <v>1328</v>
      </c>
      <c r="C738" s="38">
        <v>19966573</v>
      </c>
      <c r="D738" s="52">
        <f>D739+D741+D743+D745</f>
        <v>157.5</v>
      </c>
      <c r="E738" s="38">
        <v>19458530</v>
      </c>
      <c r="F738" s="40">
        <v>16259.177</v>
      </c>
      <c r="G738" s="66">
        <f t="shared" si="20"/>
        <v>-508043</v>
      </c>
      <c r="H738" s="75"/>
    </row>
    <row r="739" spans="1:8" ht="47.25" hidden="1" outlineLevel="2" x14ac:dyDescent="0.25">
      <c r="A739" s="3" t="s">
        <v>1331</v>
      </c>
      <c r="B739" s="61" t="s">
        <v>1330</v>
      </c>
      <c r="C739" s="35">
        <v>4222100</v>
      </c>
      <c r="D739" s="53">
        <v>0</v>
      </c>
      <c r="E739" s="35">
        <v>3714057</v>
      </c>
      <c r="F739" s="41">
        <v>2222.1</v>
      </c>
      <c r="G739" s="66">
        <f t="shared" si="20"/>
        <v>-508043</v>
      </c>
      <c r="H739" s="76"/>
    </row>
    <row r="740" spans="1:8" ht="78.75" hidden="1" outlineLevel="3" x14ac:dyDescent="0.25">
      <c r="A740" s="4" t="s">
        <v>1333</v>
      </c>
      <c r="B740" s="36" t="s">
        <v>1332</v>
      </c>
      <c r="C740" s="35">
        <v>4222100</v>
      </c>
      <c r="D740" s="53">
        <v>0</v>
      </c>
      <c r="E740" s="35">
        <v>3714057</v>
      </c>
      <c r="F740" s="41">
        <v>2222.1</v>
      </c>
      <c r="G740" s="66">
        <f t="shared" si="20"/>
        <v>-508043</v>
      </c>
      <c r="H740" s="76"/>
    </row>
    <row r="741" spans="1:8" ht="31.5" hidden="1" outlineLevel="2" x14ac:dyDescent="0.25">
      <c r="A741" s="3" t="s">
        <v>1335</v>
      </c>
      <c r="B741" s="61" t="s">
        <v>1334</v>
      </c>
      <c r="C741" s="35">
        <v>15136973</v>
      </c>
      <c r="D741" s="53">
        <v>0</v>
      </c>
      <c r="E741" s="35">
        <v>15136973</v>
      </c>
      <c r="F741" s="41">
        <v>13451.076999999999</v>
      </c>
      <c r="G741" s="66">
        <f t="shared" si="20"/>
        <v>0</v>
      </c>
      <c r="H741" s="76"/>
    </row>
    <row r="742" spans="1:8" ht="47.25" hidden="1" outlineLevel="3" x14ac:dyDescent="0.25">
      <c r="A742" s="4" t="s">
        <v>1337</v>
      </c>
      <c r="B742" s="36" t="s">
        <v>1336</v>
      </c>
      <c r="C742" s="35">
        <v>15136973</v>
      </c>
      <c r="D742" s="53">
        <v>0</v>
      </c>
      <c r="E742" s="35">
        <v>15136973</v>
      </c>
      <c r="F742" s="41">
        <v>13451.076999999999</v>
      </c>
      <c r="G742" s="66">
        <f t="shared" si="20"/>
        <v>0</v>
      </c>
      <c r="H742" s="76"/>
    </row>
    <row r="743" spans="1:8" ht="47.25" hidden="1" outlineLevel="2" x14ac:dyDescent="0.25">
      <c r="A743" s="3" t="s">
        <v>1339</v>
      </c>
      <c r="B743" s="61" t="s">
        <v>1338</v>
      </c>
      <c r="C743" s="35">
        <v>450000</v>
      </c>
      <c r="D743" s="53">
        <v>0</v>
      </c>
      <c r="E743" s="35">
        <v>450000</v>
      </c>
      <c r="F743" s="41">
        <v>428.5</v>
      </c>
      <c r="G743" s="66">
        <f t="shared" si="20"/>
        <v>0</v>
      </c>
      <c r="H743" s="76"/>
    </row>
    <row r="744" spans="1:8" ht="78.75" hidden="1" outlineLevel="3" x14ac:dyDescent="0.25">
      <c r="A744" s="4" t="s">
        <v>1341</v>
      </c>
      <c r="B744" s="36" t="s">
        <v>1340</v>
      </c>
      <c r="C744" s="35">
        <v>450000</v>
      </c>
      <c r="D744" s="53">
        <v>0</v>
      </c>
      <c r="E744" s="35">
        <v>450000</v>
      </c>
      <c r="F744" s="41">
        <v>428.5</v>
      </c>
      <c r="G744" s="66">
        <f t="shared" si="20"/>
        <v>0</v>
      </c>
      <c r="H744" s="76"/>
    </row>
    <row r="745" spans="1:8" ht="47.25" hidden="1" outlineLevel="2" x14ac:dyDescent="0.25">
      <c r="A745" s="3" t="s">
        <v>1343</v>
      </c>
      <c r="B745" s="61" t="s">
        <v>1342</v>
      </c>
      <c r="C745" s="35">
        <v>157500</v>
      </c>
      <c r="D745" s="53">
        <f>D746</f>
        <v>157.5</v>
      </c>
      <c r="E745" s="35">
        <v>157500</v>
      </c>
      <c r="F745" s="41">
        <v>157.5</v>
      </c>
      <c r="G745" s="66">
        <f t="shared" si="20"/>
        <v>0</v>
      </c>
      <c r="H745" s="76"/>
    </row>
    <row r="746" spans="1:8" ht="63" hidden="1" outlineLevel="3" x14ac:dyDescent="0.25">
      <c r="A746" s="4" t="s">
        <v>1345</v>
      </c>
      <c r="B746" s="36" t="s">
        <v>1344</v>
      </c>
      <c r="C746" s="35">
        <v>157500</v>
      </c>
      <c r="D746" s="53">
        <v>157.5</v>
      </c>
      <c r="E746" s="35">
        <v>157500</v>
      </c>
      <c r="F746" s="41">
        <v>157.5</v>
      </c>
      <c r="G746" s="66">
        <f t="shared" si="20"/>
        <v>0</v>
      </c>
      <c r="H746" s="76"/>
    </row>
    <row r="747" spans="1:8" ht="78.75" hidden="1" outlineLevel="1" x14ac:dyDescent="0.25">
      <c r="A747" s="3" t="s">
        <v>1347</v>
      </c>
      <c r="B747" s="61" t="s">
        <v>1346</v>
      </c>
      <c r="C747" s="38">
        <v>1699000</v>
      </c>
      <c r="D747" s="52">
        <v>0</v>
      </c>
      <c r="E747" s="38">
        <v>1697277</v>
      </c>
      <c r="F747" s="40">
        <v>1818</v>
      </c>
      <c r="G747" s="66">
        <f t="shared" si="20"/>
        <v>-1723</v>
      </c>
      <c r="H747" s="75"/>
    </row>
    <row r="748" spans="1:8" ht="94.5" hidden="1" outlineLevel="2" x14ac:dyDescent="0.25">
      <c r="A748" s="3" t="s">
        <v>1349</v>
      </c>
      <c r="B748" s="61" t="s">
        <v>1348</v>
      </c>
      <c r="C748" s="35">
        <v>1699000</v>
      </c>
      <c r="D748" s="53">
        <v>0</v>
      </c>
      <c r="E748" s="35">
        <v>1697277</v>
      </c>
      <c r="F748" s="41">
        <v>1818</v>
      </c>
      <c r="G748" s="66">
        <f t="shared" si="20"/>
        <v>-1723</v>
      </c>
      <c r="H748" s="76"/>
    </row>
    <row r="749" spans="1:8" ht="78.75" hidden="1" outlineLevel="3" x14ac:dyDescent="0.25">
      <c r="A749" s="4" t="s">
        <v>1351</v>
      </c>
      <c r="B749" s="36" t="s">
        <v>1350</v>
      </c>
      <c r="C749" s="35">
        <v>1699000</v>
      </c>
      <c r="D749" s="53">
        <v>0</v>
      </c>
      <c r="E749" s="35">
        <v>1697277</v>
      </c>
      <c r="F749" s="41">
        <v>1818</v>
      </c>
      <c r="G749" s="66">
        <f t="shared" si="20"/>
        <v>-1723</v>
      </c>
      <c r="H749" s="76"/>
    </row>
    <row r="750" spans="1:8" ht="31.5" hidden="1" outlineLevel="1" x14ac:dyDescent="0.25">
      <c r="A750" s="3" t="s">
        <v>1353</v>
      </c>
      <c r="B750" s="61" t="s">
        <v>1352</v>
      </c>
      <c r="C750" s="38">
        <v>81844938</v>
      </c>
      <c r="D750" s="52">
        <v>0</v>
      </c>
      <c r="E750" s="38">
        <v>79516087</v>
      </c>
      <c r="F750" s="40">
        <v>78589.054000000004</v>
      </c>
      <c r="G750" s="66">
        <f t="shared" si="20"/>
        <v>-2328851</v>
      </c>
      <c r="H750" s="75"/>
    </row>
    <row r="751" spans="1:8" ht="31.5" hidden="1" outlineLevel="2" x14ac:dyDescent="0.25">
      <c r="A751" s="3" t="s">
        <v>1355</v>
      </c>
      <c r="B751" s="61" t="s">
        <v>1354</v>
      </c>
      <c r="C751" s="35">
        <v>22267184</v>
      </c>
      <c r="D751" s="53">
        <v>0</v>
      </c>
      <c r="E751" s="35">
        <v>22267184</v>
      </c>
      <c r="F751" s="41">
        <v>22748.5</v>
      </c>
      <c r="G751" s="66">
        <f t="shared" si="20"/>
        <v>0</v>
      </c>
      <c r="H751" s="76"/>
    </row>
    <row r="752" spans="1:8" ht="31.5" hidden="1" outlineLevel="3" x14ac:dyDescent="0.25">
      <c r="A752" s="4" t="s">
        <v>1357</v>
      </c>
      <c r="B752" s="36" t="s">
        <v>1356</v>
      </c>
      <c r="C752" s="35">
        <v>22267184</v>
      </c>
      <c r="D752" s="53">
        <v>0</v>
      </c>
      <c r="E752" s="35">
        <v>22267184</v>
      </c>
      <c r="F752" s="41">
        <v>22748.5</v>
      </c>
      <c r="G752" s="66">
        <f t="shared" si="20"/>
        <v>0</v>
      </c>
      <c r="H752" s="76"/>
    </row>
    <row r="753" spans="1:8" ht="31.5" hidden="1" outlineLevel="2" x14ac:dyDescent="0.25">
      <c r="A753" s="3" t="s">
        <v>1359</v>
      </c>
      <c r="B753" s="61" t="s">
        <v>1358</v>
      </c>
      <c r="C753" s="35">
        <v>47882039</v>
      </c>
      <c r="D753" s="53">
        <v>0</v>
      </c>
      <c r="E753" s="35">
        <v>47882039</v>
      </c>
      <c r="F753" s="41">
        <v>49691.561000000002</v>
      </c>
      <c r="G753" s="66">
        <f t="shared" si="20"/>
        <v>0</v>
      </c>
      <c r="H753" s="76"/>
    </row>
    <row r="754" spans="1:8" ht="31.5" hidden="1" outlineLevel="3" x14ac:dyDescent="0.25">
      <c r="A754" s="4" t="s">
        <v>1360</v>
      </c>
      <c r="B754" s="36" t="s">
        <v>1356</v>
      </c>
      <c r="C754" s="35">
        <v>47882039</v>
      </c>
      <c r="D754" s="53">
        <v>0</v>
      </c>
      <c r="E754" s="35">
        <v>47882039</v>
      </c>
      <c r="F754" s="41">
        <v>49691.561000000002</v>
      </c>
      <c r="G754" s="66">
        <f t="shared" si="20"/>
        <v>0</v>
      </c>
      <c r="H754" s="76"/>
    </row>
    <row r="755" spans="1:8" ht="141.75" hidden="1" outlineLevel="2" x14ac:dyDescent="0.25">
      <c r="A755" s="3" t="s">
        <v>1362</v>
      </c>
      <c r="B755" s="61" t="s">
        <v>1361</v>
      </c>
      <c r="C755" s="35">
        <v>210000</v>
      </c>
      <c r="D755" s="53">
        <v>0</v>
      </c>
      <c r="E755" s="35">
        <v>210000</v>
      </c>
      <c r="F755" s="41">
        <v>300</v>
      </c>
      <c r="G755" s="66">
        <f t="shared" si="20"/>
        <v>0</v>
      </c>
      <c r="H755" s="76"/>
    </row>
    <row r="756" spans="1:8" ht="31.5" hidden="1" outlineLevel="3" x14ac:dyDescent="0.25">
      <c r="A756" s="4" t="s">
        <v>1363</v>
      </c>
      <c r="B756" s="36" t="s">
        <v>1356</v>
      </c>
      <c r="C756" s="35">
        <v>210000</v>
      </c>
      <c r="D756" s="53">
        <v>0</v>
      </c>
      <c r="E756" s="35">
        <v>210000</v>
      </c>
      <c r="F756" s="41">
        <v>300</v>
      </c>
      <c r="G756" s="66">
        <f t="shared" si="20"/>
        <v>0</v>
      </c>
      <c r="H756" s="76"/>
    </row>
    <row r="757" spans="1:8" ht="47.25" hidden="1" outlineLevel="2" x14ac:dyDescent="0.25">
      <c r="A757" s="3" t="s">
        <v>1365</v>
      </c>
      <c r="B757" s="61" t="s">
        <v>1364</v>
      </c>
      <c r="C757" s="35">
        <v>38932</v>
      </c>
      <c r="D757" s="53">
        <v>0</v>
      </c>
      <c r="E757" s="35">
        <v>38932</v>
      </c>
      <c r="F757" s="41">
        <v>824.66300000000001</v>
      </c>
      <c r="G757" s="66">
        <f t="shared" si="20"/>
        <v>0</v>
      </c>
      <c r="H757" s="76"/>
    </row>
    <row r="758" spans="1:8" ht="31.5" hidden="1" outlineLevel="3" x14ac:dyDescent="0.25">
      <c r="A758" s="4" t="s">
        <v>1367</v>
      </c>
      <c r="B758" s="36" t="s">
        <v>1366</v>
      </c>
      <c r="C758" s="35">
        <v>38932</v>
      </c>
      <c r="D758" s="53">
        <v>0</v>
      </c>
      <c r="E758" s="35">
        <v>38932</v>
      </c>
      <c r="F758" s="41">
        <v>824.66300000000001</v>
      </c>
      <c r="G758" s="66">
        <f t="shared" ref="G758:G796" si="21">E758-C758</f>
        <v>0</v>
      </c>
      <c r="H758" s="76"/>
    </row>
    <row r="759" spans="1:8" ht="47.25" hidden="1" outlineLevel="2" x14ac:dyDescent="0.25">
      <c r="A759" s="3" t="s">
        <v>1369</v>
      </c>
      <c r="B759" s="61" t="s">
        <v>1368</v>
      </c>
      <c r="C759" s="35">
        <v>5900061</v>
      </c>
      <c r="D759" s="53">
        <v>0</v>
      </c>
      <c r="E759" s="35">
        <v>3571210</v>
      </c>
      <c r="F759" s="41">
        <v>5024.33</v>
      </c>
      <c r="G759" s="66">
        <f t="shared" si="21"/>
        <v>-2328851</v>
      </c>
      <c r="H759" s="76"/>
    </row>
    <row r="760" spans="1:8" ht="47.25" hidden="1" outlineLevel="3" x14ac:dyDescent="0.25">
      <c r="A760" s="4" t="s">
        <v>1371</v>
      </c>
      <c r="B760" s="36" t="s">
        <v>1370</v>
      </c>
      <c r="C760" s="35">
        <v>5900061</v>
      </c>
      <c r="D760" s="53">
        <v>0</v>
      </c>
      <c r="E760" s="35">
        <v>3571210</v>
      </c>
      <c r="F760" s="41">
        <v>5024.33</v>
      </c>
      <c r="G760" s="66">
        <f t="shared" si="21"/>
        <v>-2328851</v>
      </c>
      <c r="H760" s="76"/>
    </row>
    <row r="761" spans="1:8" ht="31.5" hidden="1" outlineLevel="2" x14ac:dyDescent="0.25">
      <c r="A761" s="3" t="s">
        <v>1373</v>
      </c>
      <c r="B761" s="61" t="s">
        <v>1372</v>
      </c>
      <c r="C761" s="35">
        <v>5546722</v>
      </c>
      <c r="D761" s="53">
        <v>0</v>
      </c>
      <c r="E761" s="35">
        <v>5546722</v>
      </c>
      <c r="F761" s="41">
        <v>0</v>
      </c>
      <c r="G761" s="66">
        <f t="shared" si="21"/>
        <v>0</v>
      </c>
      <c r="H761" s="76"/>
    </row>
    <row r="762" spans="1:8" ht="47.25" hidden="1" outlineLevel="3" x14ac:dyDescent="0.25">
      <c r="A762" s="4" t="s">
        <v>1375</v>
      </c>
      <c r="B762" s="36" t="s">
        <v>1374</v>
      </c>
      <c r="C762" s="35">
        <v>5546722</v>
      </c>
      <c r="D762" s="53">
        <v>0</v>
      </c>
      <c r="E762" s="35">
        <v>5546722</v>
      </c>
      <c r="F762" s="41">
        <v>0</v>
      </c>
      <c r="G762" s="66">
        <f t="shared" si="21"/>
        <v>0</v>
      </c>
      <c r="H762" s="76"/>
    </row>
    <row r="763" spans="1:8" ht="63" hidden="1" outlineLevel="1" x14ac:dyDescent="0.25">
      <c r="A763" s="3" t="s">
        <v>1377</v>
      </c>
      <c r="B763" s="61" t="s">
        <v>1376</v>
      </c>
      <c r="C763" s="38">
        <v>17910938</v>
      </c>
      <c r="D763" s="52">
        <f>D764+D766</f>
        <v>17194.5</v>
      </c>
      <c r="E763" s="38">
        <v>17910938</v>
      </c>
      <c r="F763" s="40">
        <v>64223.334000000003</v>
      </c>
      <c r="G763" s="66">
        <f t="shared" si="21"/>
        <v>0</v>
      </c>
      <c r="H763" s="75"/>
    </row>
    <row r="764" spans="1:8" ht="47.25" hidden="1" outlineLevel="2" x14ac:dyDescent="0.25">
      <c r="A764" s="3" t="s">
        <v>1379</v>
      </c>
      <c r="B764" s="61" t="s">
        <v>1378</v>
      </c>
      <c r="C764" s="35">
        <v>17910938</v>
      </c>
      <c r="D764" s="53">
        <f>D765</f>
        <v>17194.5</v>
      </c>
      <c r="E764" s="35">
        <v>17910938</v>
      </c>
      <c r="F764" s="41">
        <v>38181.667000000001</v>
      </c>
      <c r="G764" s="66">
        <f t="shared" si="21"/>
        <v>0</v>
      </c>
      <c r="H764" s="76"/>
    </row>
    <row r="765" spans="1:8" ht="47.25" hidden="1" outlineLevel="3" x14ac:dyDescent="0.25">
      <c r="A765" s="4" t="s">
        <v>1381</v>
      </c>
      <c r="B765" s="36" t="s">
        <v>1380</v>
      </c>
      <c r="C765" s="35">
        <v>17910938</v>
      </c>
      <c r="D765" s="53">
        <v>17194.5</v>
      </c>
      <c r="E765" s="35">
        <v>17910938</v>
      </c>
      <c r="F765" s="41">
        <v>38181.667000000001</v>
      </c>
      <c r="G765" s="66">
        <f t="shared" si="21"/>
        <v>0</v>
      </c>
      <c r="H765" s="76"/>
    </row>
    <row r="766" spans="1:8" ht="47.25" hidden="1" outlineLevel="2" x14ac:dyDescent="0.25">
      <c r="A766" s="3" t="s">
        <v>1717</v>
      </c>
      <c r="B766" s="61" t="s">
        <v>1715</v>
      </c>
      <c r="C766" s="35">
        <v>0</v>
      </c>
      <c r="D766" s="53">
        <v>0</v>
      </c>
      <c r="E766" s="35">
        <v>0</v>
      </c>
      <c r="F766" s="41">
        <v>26041.667000000001</v>
      </c>
      <c r="G766" s="66">
        <f t="shared" si="21"/>
        <v>0</v>
      </c>
      <c r="H766" s="76"/>
    </row>
    <row r="767" spans="1:8" ht="47.25" hidden="1" outlineLevel="3" x14ac:dyDescent="0.25">
      <c r="A767" s="4" t="s">
        <v>1718</v>
      </c>
      <c r="B767" s="36" t="s">
        <v>1716</v>
      </c>
      <c r="C767" s="35">
        <v>0</v>
      </c>
      <c r="D767" s="53">
        <v>0</v>
      </c>
      <c r="E767" s="35">
        <v>0</v>
      </c>
      <c r="F767" s="41">
        <v>26041.667000000001</v>
      </c>
      <c r="G767" s="66">
        <f t="shared" si="21"/>
        <v>0</v>
      </c>
      <c r="H767" s="76"/>
    </row>
    <row r="768" spans="1:8" ht="31.5" collapsed="1" x14ac:dyDescent="0.25">
      <c r="A768" s="1" t="s">
        <v>1383</v>
      </c>
      <c r="B768" s="60" t="s">
        <v>1382</v>
      </c>
      <c r="C768" s="11">
        <v>238653020</v>
      </c>
      <c r="D768" s="51">
        <f>D769+D779</f>
        <v>200927.2</v>
      </c>
      <c r="E768" s="11">
        <v>238653020</v>
      </c>
      <c r="F768" s="39">
        <v>224025.50599999999</v>
      </c>
      <c r="G768" s="70">
        <f t="shared" si="21"/>
        <v>0</v>
      </c>
      <c r="H768" s="74"/>
    </row>
    <row r="769" spans="1:8" ht="31.5" hidden="1" outlineLevel="1" x14ac:dyDescent="0.25">
      <c r="A769" s="3" t="s">
        <v>1385</v>
      </c>
      <c r="B769" s="61" t="s">
        <v>1384</v>
      </c>
      <c r="C769" s="38">
        <v>182383820</v>
      </c>
      <c r="D769" s="52">
        <f>D770+D773+D775</f>
        <v>144658</v>
      </c>
      <c r="E769" s="38">
        <v>182383820</v>
      </c>
      <c r="F769" s="40">
        <v>187017.50599999999</v>
      </c>
      <c r="G769" s="66">
        <f t="shared" si="21"/>
        <v>0</v>
      </c>
      <c r="H769" s="75"/>
    </row>
    <row r="770" spans="1:8" ht="15.75" hidden="1" outlineLevel="2" x14ac:dyDescent="0.25">
      <c r="A770" s="3" t="s">
        <v>1387</v>
      </c>
      <c r="B770" s="61" t="s">
        <v>1386</v>
      </c>
      <c r="C770" s="35">
        <v>50142084</v>
      </c>
      <c r="D770" s="53">
        <f>D771+D772</f>
        <v>18500</v>
      </c>
      <c r="E770" s="35">
        <v>50142084</v>
      </c>
      <c r="F770" s="41">
        <v>51309.47</v>
      </c>
      <c r="G770" s="66">
        <f t="shared" si="21"/>
        <v>0</v>
      </c>
      <c r="H770" s="76"/>
    </row>
    <row r="771" spans="1:8" ht="47.25" hidden="1" outlineLevel="3" x14ac:dyDescent="0.25">
      <c r="A771" s="4" t="s">
        <v>1389</v>
      </c>
      <c r="B771" s="36" t="s">
        <v>1388</v>
      </c>
      <c r="C771" s="35">
        <v>18500000</v>
      </c>
      <c r="D771" s="53">
        <v>18500</v>
      </c>
      <c r="E771" s="35">
        <v>18500000</v>
      </c>
      <c r="F771" s="41">
        <v>18500</v>
      </c>
      <c r="G771" s="66">
        <f t="shared" si="21"/>
        <v>0</v>
      </c>
      <c r="H771" s="76"/>
    </row>
    <row r="772" spans="1:8" ht="47.25" hidden="1" outlineLevel="3" x14ac:dyDescent="0.25">
      <c r="A772" s="4" t="s">
        <v>1391</v>
      </c>
      <c r="B772" s="36" t="s">
        <v>1390</v>
      </c>
      <c r="C772" s="35">
        <v>31642084</v>
      </c>
      <c r="D772" s="53">
        <v>0</v>
      </c>
      <c r="E772" s="35">
        <v>31642084</v>
      </c>
      <c r="F772" s="41">
        <v>32809.47</v>
      </c>
      <c r="G772" s="66">
        <f t="shared" si="21"/>
        <v>0</v>
      </c>
      <c r="H772" s="76"/>
    </row>
    <row r="773" spans="1:8" ht="15.75" hidden="1" outlineLevel="2" x14ac:dyDescent="0.25">
      <c r="A773" s="3" t="s">
        <v>1393</v>
      </c>
      <c r="B773" s="61" t="s">
        <v>1392</v>
      </c>
      <c r="C773" s="35">
        <v>10858000</v>
      </c>
      <c r="D773" s="53">
        <f>D774</f>
        <v>10858</v>
      </c>
      <c r="E773" s="35">
        <v>10858000</v>
      </c>
      <c r="F773" s="41">
        <v>14883.3</v>
      </c>
      <c r="G773" s="66">
        <f t="shared" si="21"/>
        <v>0</v>
      </c>
      <c r="H773" s="76"/>
    </row>
    <row r="774" spans="1:8" ht="47.25" hidden="1" outlineLevel="3" x14ac:dyDescent="0.25">
      <c r="A774" s="4" t="s">
        <v>1394</v>
      </c>
      <c r="B774" s="36" t="s">
        <v>1388</v>
      </c>
      <c r="C774" s="35">
        <v>10858000</v>
      </c>
      <c r="D774" s="53">
        <v>10858</v>
      </c>
      <c r="E774" s="35">
        <v>10858000</v>
      </c>
      <c r="F774" s="41">
        <v>14883.3</v>
      </c>
      <c r="G774" s="66">
        <f t="shared" si="21"/>
        <v>0</v>
      </c>
      <c r="H774" s="76"/>
    </row>
    <row r="775" spans="1:8" ht="31.5" hidden="1" outlineLevel="2" x14ac:dyDescent="0.25">
      <c r="A775" s="3" t="s">
        <v>1396</v>
      </c>
      <c r="B775" s="61" t="s">
        <v>1395</v>
      </c>
      <c r="C775" s="35">
        <v>121383736</v>
      </c>
      <c r="D775" s="53">
        <f>D776+D777+D778</f>
        <v>115300</v>
      </c>
      <c r="E775" s="35">
        <v>121383736</v>
      </c>
      <c r="F775" s="41">
        <v>120824.736</v>
      </c>
      <c r="G775" s="66">
        <f t="shared" si="21"/>
        <v>0</v>
      </c>
      <c r="H775" s="76"/>
    </row>
    <row r="776" spans="1:8" ht="47.25" hidden="1" outlineLevel="3" x14ac:dyDescent="0.25">
      <c r="A776" s="4" t="s">
        <v>1397</v>
      </c>
      <c r="B776" s="36" t="s">
        <v>1388</v>
      </c>
      <c r="C776" s="35">
        <v>115300000</v>
      </c>
      <c r="D776" s="53">
        <v>115300</v>
      </c>
      <c r="E776" s="35">
        <v>115300000</v>
      </c>
      <c r="F776" s="41">
        <v>115300</v>
      </c>
      <c r="G776" s="66">
        <f t="shared" si="21"/>
        <v>0</v>
      </c>
      <c r="H776" s="76"/>
    </row>
    <row r="777" spans="1:8" ht="47.25" hidden="1" outlineLevel="3" x14ac:dyDescent="0.25">
      <c r="A777" s="4" t="s">
        <v>1398</v>
      </c>
      <c r="B777" s="36" t="s">
        <v>1390</v>
      </c>
      <c r="C777" s="35">
        <v>5908236</v>
      </c>
      <c r="D777" s="53">
        <v>0</v>
      </c>
      <c r="E777" s="35">
        <v>5908236</v>
      </c>
      <c r="F777" s="41">
        <v>5349.2359999999999</v>
      </c>
      <c r="G777" s="66">
        <f t="shared" si="21"/>
        <v>0</v>
      </c>
      <c r="H777" s="76"/>
    </row>
    <row r="778" spans="1:8" ht="47.25" hidden="1" outlineLevel="3" x14ac:dyDescent="0.25">
      <c r="A778" s="4" t="s">
        <v>1400</v>
      </c>
      <c r="B778" s="36" t="s">
        <v>1399</v>
      </c>
      <c r="C778" s="35">
        <v>175500</v>
      </c>
      <c r="D778" s="53">
        <v>0</v>
      </c>
      <c r="E778" s="35">
        <v>175500</v>
      </c>
      <c r="F778" s="41">
        <v>175.5</v>
      </c>
      <c r="G778" s="66">
        <f t="shared" si="21"/>
        <v>0</v>
      </c>
      <c r="H778" s="76"/>
    </row>
    <row r="779" spans="1:8" ht="31.5" hidden="1" outlineLevel="1" x14ac:dyDescent="0.25">
      <c r="A779" s="3" t="s">
        <v>1402</v>
      </c>
      <c r="B779" s="61" t="s">
        <v>1401</v>
      </c>
      <c r="C779" s="38">
        <v>56269200</v>
      </c>
      <c r="D779" s="52">
        <f>D780</f>
        <v>56269.200000000004</v>
      </c>
      <c r="E779" s="38">
        <v>56269200</v>
      </c>
      <c r="F779" s="40">
        <v>37008</v>
      </c>
      <c r="G779" s="66">
        <f t="shared" si="21"/>
        <v>0</v>
      </c>
      <c r="H779" s="75"/>
    </row>
    <row r="780" spans="1:8" ht="31.5" hidden="1" outlineLevel="2" x14ac:dyDescent="0.25">
      <c r="A780" s="3" t="s">
        <v>1404</v>
      </c>
      <c r="B780" s="61" t="s">
        <v>1403</v>
      </c>
      <c r="C780" s="35">
        <v>56269200</v>
      </c>
      <c r="D780" s="53">
        <f>D781+D782+D783</f>
        <v>56269.200000000004</v>
      </c>
      <c r="E780" s="35">
        <v>56269200</v>
      </c>
      <c r="F780" s="41">
        <v>37008</v>
      </c>
      <c r="G780" s="66">
        <f t="shared" si="21"/>
        <v>0</v>
      </c>
      <c r="H780" s="76"/>
    </row>
    <row r="781" spans="1:8" ht="31.5" hidden="1" outlineLevel="3" x14ac:dyDescent="0.25">
      <c r="A781" s="4" t="s">
        <v>1406</v>
      </c>
      <c r="B781" s="36" t="s">
        <v>1405</v>
      </c>
      <c r="C781" s="35">
        <v>22638700</v>
      </c>
      <c r="D781" s="53">
        <v>22638.7</v>
      </c>
      <c r="E781" s="35">
        <v>22638700</v>
      </c>
      <c r="F781" s="41">
        <v>14720.6</v>
      </c>
      <c r="G781" s="66">
        <f t="shared" si="21"/>
        <v>0</v>
      </c>
      <c r="H781" s="76"/>
    </row>
    <row r="782" spans="1:8" ht="94.5" hidden="1" outlineLevel="3" x14ac:dyDescent="0.25">
      <c r="A782" s="4" t="s">
        <v>1408</v>
      </c>
      <c r="B782" s="36" t="s">
        <v>1407</v>
      </c>
      <c r="C782" s="35">
        <v>4142600.0000000005</v>
      </c>
      <c r="D782" s="53">
        <v>4142.6000000000004</v>
      </c>
      <c r="E782" s="35">
        <v>4142600.0000000005</v>
      </c>
      <c r="F782" s="41">
        <v>2402.4</v>
      </c>
      <c r="G782" s="66">
        <f t="shared" si="21"/>
        <v>0</v>
      </c>
      <c r="H782" s="76"/>
    </row>
    <row r="783" spans="1:8" ht="63" hidden="1" outlineLevel="3" x14ac:dyDescent="0.25">
      <c r="A783" s="4" t="s">
        <v>1410</v>
      </c>
      <c r="B783" s="36" t="s">
        <v>1409</v>
      </c>
      <c r="C783" s="35">
        <v>29487900</v>
      </c>
      <c r="D783" s="53">
        <v>29487.9</v>
      </c>
      <c r="E783" s="35">
        <v>29487900</v>
      </c>
      <c r="F783" s="41">
        <v>19885</v>
      </c>
      <c r="G783" s="66">
        <f t="shared" si="21"/>
        <v>0</v>
      </c>
      <c r="H783" s="76"/>
    </row>
    <row r="784" spans="1:8" ht="47.25" collapsed="1" x14ac:dyDescent="0.25">
      <c r="A784" s="1" t="s">
        <v>1412</v>
      </c>
      <c r="B784" s="60" t="s">
        <v>1411</v>
      </c>
      <c r="C784" s="11">
        <v>103156310</v>
      </c>
      <c r="D784" s="51">
        <f>D785+D793</f>
        <v>0</v>
      </c>
      <c r="E784" s="11">
        <v>98695660</v>
      </c>
      <c r="F784" s="39">
        <v>78767.819000000003</v>
      </c>
      <c r="G784" s="70">
        <f t="shared" si="21"/>
        <v>-4460650</v>
      </c>
      <c r="H784" s="74"/>
    </row>
    <row r="785" spans="1:8" ht="47.25" hidden="1" outlineLevel="1" x14ac:dyDescent="0.25">
      <c r="A785" s="3" t="s">
        <v>1414</v>
      </c>
      <c r="B785" s="61" t="s">
        <v>1413</v>
      </c>
      <c r="C785" s="38">
        <v>39804599</v>
      </c>
      <c r="D785" s="52">
        <v>0</v>
      </c>
      <c r="E785" s="38">
        <v>35343949</v>
      </c>
      <c r="F785" s="40">
        <v>13871.03</v>
      </c>
      <c r="G785" s="66">
        <f t="shared" si="21"/>
        <v>-4460650</v>
      </c>
      <c r="H785" s="75"/>
    </row>
    <row r="786" spans="1:8" ht="47.25" hidden="1" outlineLevel="2" x14ac:dyDescent="0.25">
      <c r="A786" s="3" t="s">
        <v>1416</v>
      </c>
      <c r="B786" s="61" t="s">
        <v>1415</v>
      </c>
      <c r="C786" s="35">
        <v>27528599</v>
      </c>
      <c r="D786" s="53">
        <v>0</v>
      </c>
      <c r="E786" s="35">
        <v>23067949</v>
      </c>
      <c r="F786" s="41">
        <v>13871.03</v>
      </c>
      <c r="G786" s="66">
        <f t="shared" si="21"/>
        <v>-4460650</v>
      </c>
      <c r="H786" s="76"/>
    </row>
    <row r="787" spans="1:8" ht="47.25" hidden="1" outlineLevel="3" x14ac:dyDescent="0.25">
      <c r="A787" s="4" t="s">
        <v>1418</v>
      </c>
      <c r="B787" s="36" t="s">
        <v>1417</v>
      </c>
      <c r="C787" s="35">
        <v>19338662</v>
      </c>
      <c r="D787" s="53">
        <v>0</v>
      </c>
      <c r="E787" s="35">
        <v>17847512</v>
      </c>
      <c r="F787" s="41">
        <v>8417.7289999999994</v>
      </c>
      <c r="G787" s="66">
        <f t="shared" si="21"/>
        <v>-1491150</v>
      </c>
      <c r="H787" s="76"/>
    </row>
    <row r="788" spans="1:8" ht="47.25" hidden="1" outlineLevel="3" x14ac:dyDescent="0.25">
      <c r="A788" s="4" t="s">
        <v>1420</v>
      </c>
      <c r="B788" s="36" t="s">
        <v>1419</v>
      </c>
      <c r="C788" s="35">
        <v>4035437</v>
      </c>
      <c r="D788" s="53">
        <v>0</v>
      </c>
      <c r="E788" s="35">
        <v>4035437</v>
      </c>
      <c r="F788" s="41">
        <v>5453.3010000000004</v>
      </c>
      <c r="G788" s="66">
        <f t="shared" si="21"/>
        <v>0</v>
      </c>
      <c r="H788" s="76"/>
    </row>
    <row r="789" spans="1:8" ht="31.5" hidden="1" outlineLevel="3" x14ac:dyDescent="0.25">
      <c r="A789" s="4" t="s">
        <v>1422</v>
      </c>
      <c r="B789" s="36" t="s">
        <v>1421</v>
      </c>
      <c r="C789" s="35">
        <v>1185000</v>
      </c>
      <c r="D789" s="53">
        <v>0</v>
      </c>
      <c r="E789" s="35">
        <v>1185000</v>
      </c>
      <c r="F789" s="41">
        <v>0</v>
      </c>
      <c r="G789" s="66">
        <f t="shared" si="21"/>
        <v>0</v>
      </c>
      <c r="H789" s="76"/>
    </row>
    <row r="790" spans="1:8" ht="31.5" hidden="1" outlineLevel="3" x14ac:dyDescent="0.25">
      <c r="A790" s="4" t="s">
        <v>1424</v>
      </c>
      <c r="B790" s="36" t="s">
        <v>1423</v>
      </c>
      <c r="C790" s="35">
        <v>2969500</v>
      </c>
      <c r="D790" s="53">
        <v>0</v>
      </c>
      <c r="E790" s="35">
        <v>0</v>
      </c>
      <c r="F790" s="41">
        <v>0</v>
      </c>
      <c r="G790" s="66">
        <f t="shared" si="21"/>
        <v>-2969500</v>
      </c>
      <c r="H790" s="76"/>
    </row>
    <row r="791" spans="1:8" ht="63" hidden="1" outlineLevel="2" x14ac:dyDescent="0.25">
      <c r="A791" s="3" t="s">
        <v>1426</v>
      </c>
      <c r="B791" s="61" t="s">
        <v>1425</v>
      </c>
      <c r="C791" s="35">
        <v>12276000</v>
      </c>
      <c r="D791" s="53">
        <v>0</v>
      </c>
      <c r="E791" s="35">
        <v>12276000</v>
      </c>
      <c r="F791" s="41">
        <v>0</v>
      </c>
      <c r="G791" s="66">
        <f t="shared" si="21"/>
        <v>0</v>
      </c>
      <c r="H791" s="76"/>
    </row>
    <row r="792" spans="1:8" ht="47.25" hidden="1" outlineLevel="3" x14ac:dyDescent="0.25">
      <c r="A792" s="4" t="s">
        <v>1428</v>
      </c>
      <c r="B792" s="36" t="s">
        <v>1427</v>
      </c>
      <c r="C792" s="35">
        <v>12276000</v>
      </c>
      <c r="D792" s="53">
        <v>0</v>
      </c>
      <c r="E792" s="35">
        <v>12276000</v>
      </c>
      <c r="F792" s="41">
        <v>0</v>
      </c>
      <c r="G792" s="66">
        <f t="shared" si="21"/>
        <v>0</v>
      </c>
      <c r="H792" s="76"/>
    </row>
    <row r="793" spans="1:8" ht="47.25" hidden="1" outlineLevel="1" x14ac:dyDescent="0.25">
      <c r="A793" s="3" t="s">
        <v>1430</v>
      </c>
      <c r="B793" s="61" t="s">
        <v>1429</v>
      </c>
      <c r="C793" s="38">
        <v>63351711</v>
      </c>
      <c r="D793" s="52">
        <v>0</v>
      </c>
      <c r="E793" s="38">
        <v>63351711</v>
      </c>
      <c r="F793" s="40">
        <v>64896.788999999997</v>
      </c>
      <c r="G793" s="66">
        <f t="shared" si="21"/>
        <v>0</v>
      </c>
      <c r="H793" s="75"/>
    </row>
    <row r="794" spans="1:8" ht="31.5" hidden="1" outlineLevel="2" x14ac:dyDescent="0.25">
      <c r="A794" s="3" t="s">
        <v>1432</v>
      </c>
      <c r="B794" s="61" t="s">
        <v>1431</v>
      </c>
      <c r="C794" s="35">
        <v>63351711</v>
      </c>
      <c r="D794" s="53">
        <v>0</v>
      </c>
      <c r="E794" s="35">
        <v>63351711</v>
      </c>
      <c r="F794" s="41">
        <v>64896.788999999997</v>
      </c>
      <c r="G794" s="66">
        <f t="shared" si="21"/>
        <v>0</v>
      </c>
      <c r="H794" s="76"/>
    </row>
    <row r="795" spans="1:8" ht="31.5" hidden="1" outlineLevel="3" x14ac:dyDescent="0.25">
      <c r="A795" s="4" t="s">
        <v>1434</v>
      </c>
      <c r="B795" s="36" t="s">
        <v>1433</v>
      </c>
      <c r="C795" s="35">
        <v>47465190</v>
      </c>
      <c r="D795" s="53">
        <v>0</v>
      </c>
      <c r="E795" s="35">
        <v>47465190</v>
      </c>
      <c r="F795" s="41">
        <v>48667.868000000002</v>
      </c>
      <c r="G795" s="66">
        <f t="shared" si="21"/>
        <v>0</v>
      </c>
      <c r="H795" s="76"/>
    </row>
    <row r="796" spans="1:8" ht="31.5" hidden="1" outlineLevel="3" x14ac:dyDescent="0.25">
      <c r="A796" s="4" t="s">
        <v>1436</v>
      </c>
      <c r="B796" s="36" t="s">
        <v>1435</v>
      </c>
      <c r="C796" s="35">
        <v>15886521</v>
      </c>
      <c r="D796" s="53">
        <v>0</v>
      </c>
      <c r="E796" s="35">
        <v>15886521</v>
      </c>
      <c r="F796" s="41">
        <v>16228.921</v>
      </c>
      <c r="G796" s="66">
        <f t="shared" si="21"/>
        <v>0</v>
      </c>
      <c r="H796" s="76"/>
    </row>
    <row r="797" spans="1:8" ht="47.25" collapsed="1" x14ac:dyDescent="0.25">
      <c r="A797" s="1" t="s">
        <v>1438</v>
      </c>
      <c r="B797" s="60" t="s">
        <v>1437</v>
      </c>
      <c r="C797" s="11">
        <v>40282213</v>
      </c>
      <c r="D797" s="51">
        <f>D798</f>
        <v>0</v>
      </c>
      <c r="E797" s="11">
        <v>40281638</v>
      </c>
      <c r="F797" s="39">
        <v>33029.534</v>
      </c>
      <c r="G797" s="70">
        <f t="shared" ref="G797:G835" si="22">E797-C797</f>
        <v>-575</v>
      </c>
      <c r="H797" s="74"/>
    </row>
    <row r="798" spans="1:8" ht="31.5" hidden="1" outlineLevel="1" x14ac:dyDescent="0.25">
      <c r="A798" s="3" t="s">
        <v>1440</v>
      </c>
      <c r="B798" s="61" t="s">
        <v>1439</v>
      </c>
      <c r="C798" s="38">
        <v>40282213</v>
      </c>
      <c r="D798" s="52">
        <v>0</v>
      </c>
      <c r="E798" s="38">
        <v>40281638</v>
      </c>
      <c r="F798" s="40">
        <v>33029.534</v>
      </c>
      <c r="G798" s="66">
        <f t="shared" si="22"/>
        <v>-575</v>
      </c>
      <c r="H798" s="75"/>
    </row>
    <row r="799" spans="1:8" ht="31.5" hidden="1" outlineLevel="2" x14ac:dyDescent="0.25">
      <c r="A799" s="3" t="s">
        <v>1442</v>
      </c>
      <c r="B799" s="61" t="s">
        <v>1441</v>
      </c>
      <c r="C799" s="35">
        <v>12856240</v>
      </c>
      <c r="D799" s="53">
        <v>0</v>
      </c>
      <c r="E799" s="35">
        <v>12856240</v>
      </c>
      <c r="F799" s="41">
        <v>5000</v>
      </c>
      <c r="G799" s="66">
        <f t="shared" si="22"/>
        <v>0</v>
      </c>
      <c r="H799" s="76"/>
    </row>
    <row r="800" spans="1:8" ht="47.25" hidden="1" outlineLevel="3" x14ac:dyDescent="0.25">
      <c r="A800" s="4" t="s">
        <v>1444</v>
      </c>
      <c r="B800" s="36" t="s">
        <v>1443</v>
      </c>
      <c r="C800" s="35">
        <v>12856240</v>
      </c>
      <c r="D800" s="53">
        <v>0</v>
      </c>
      <c r="E800" s="35">
        <v>12856240</v>
      </c>
      <c r="F800" s="41">
        <v>5000</v>
      </c>
      <c r="G800" s="66">
        <f t="shared" si="22"/>
        <v>0</v>
      </c>
      <c r="H800" s="76"/>
    </row>
    <row r="801" spans="1:8" ht="63" hidden="1" outlineLevel="2" x14ac:dyDescent="0.25">
      <c r="A801" s="3" t="s">
        <v>1446</v>
      </c>
      <c r="B801" s="61" t="s">
        <v>1445</v>
      </c>
      <c r="C801" s="35">
        <v>200000</v>
      </c>
      <c r="D801" s="53">
        <v>0</v>
      </c>
      <c r="E801" s="35">
        <v>200000</v>
      </c>
      <c r="F801" s="41">
        <v>100</v>
      </c>
      <c r="G801" s="66">
        <f t="shared" si="22"/>
        <v>0</v>
      </c>
      <c r="H801" s="76"/>
    </row>
    <row r="802" spans="1:8" ht="31.5" hidden="1" outlineLevel="3" x14ac:dyDescent="0.25">
      <c r="A802" s="4" t="s">
        <v>1448</v>
      </c>
      <c r="B802" s="36" t="s">
        <v>1447</v>
      </c>
      <c r="C802" s="35">
        <v>200000</v>
      </c>
      <c r="D802" s="53">
        <v>0</v>
      </c>
      <c r="E802" s="35">
        <v>200000</v>
      </c>
      <c r="F802" s="41">
        <v>100</v>
      </c>
      <c r="G802" s="66">
        <f t="shared" si="22"/>
        <v>0</v>
      </c>
      <c r="H802" s="76"/>
    </row>
    <row r="803" spans="1:8" ht="47.25" hidden="1" outlineLevel="2" x14ac:dyDescent="0.25">
      <c r="A803" s="3" t="s">
        <v>1450</v>
      </c>
      <c r="B803" s="61" t="s">
        <v>1449</v>
      </c>
      <c r="C803" s="35">
        <v>27225973</v>
      </c>
      <c r="D803" s="53">
        <v>0</v>
      </c>
      <c r="E803" s="35">
        <v>27225398</v>
      </c>
      <c r="F803" s="41">
        <v>27929.534</v>
      </c>
      <c r="G803" s="66">
        <f t="shared" si="22"/>
        <v>-575</v>
      </c>
      <c r="H803" s="76"/>
    </row>
    <row r="804" spans="1:8" ht="31.5" hidden="1" outlineLevel="3" x14ac:dyDescent="0.25">
      <c r="A804" s="4" t="s">
        <v>1451</v>
      </c>
      <c r="B804" s="36" t="s">
        <v>1431</v>
      </c>
      <c r="C804" s="35">
        <v>27225973</v>
      </c>
      <c r="D804" s="53">
        <v>0</v>
      </c>
      <c r="E804" s="35">
        <v>27225398</v>
      </c>
      <c r="F804" s="41">
        <v>27929.534</v>
      </c>
      <c r="G804" s="66">
        <f t="shared" si="22"/>
        <v>-575</v>
      </c>
      <c r="H804" s="76"/>
    </row>
    <row r="805" spans="1:8" ht="63" collapsed="1" x14ac:dyDescent="0.25">
      <c r="A805" s="1" t="s">
        <v>1453</v>
      </c>
      <c r="B805" s="60" t="s">
        <v>1452</v>
      </c>
      <c r="C805" s="11">
        <v>6873893695</v>
      </c>
      <c r="D805" s="51">
        <f>D806+D811+D817+D822</f>
        <v>0</v>
      </c>
      <c r="E805" s="11">
        <v>6826572695</v>
      </c>
      <c r="F805" s="39">
        <v>3213384.642</v>
      </c>
      <c r="G805" s="70">
        <f t="shared" si="22"/>
        <v>-47321000</v>
      </c>
      <c r="H805" s="74"/>
    </row>
    <row r="806" spans="1:8" ht="31.5" hidden="1" outlineLevel="1" x14ac:dyDescent="0.25">
      <c r="A806" s="3" t="s">
        <v>1455</v>
      </c>
      <c r="B806" s="61" t="s">
        <v>1454</v>
      </c>
      <c r="C806" s="38">
        <v>93351518</v>
      </c>
      <c r="D806" s="52">
        <v>0</v>
      </c>
      <c r="E806" s="38">
        <v>92411518</v>
      </c>
      <c r="F806" s="40">
        <v>122225.88099999999</v>
      </c>
      <c r="G806" s="66">
        <f t="shared" si="22"/>
        <v>-940000</v>
      </c>
      <c r="H806" s="75"/>
    </row>
    <row r="807" spans="1:8" ht="31.5" hidden="1" outlineLevel="2" x14ac:dyDescent="0.25">
      <c r="A807" s="3" t="s">
        <v>1457</v>
      </c>
      <c r="B807" s="61" t="s">
        <v>1456</v>
      </c>
      <c r="C807" s="35">
        <v>30940867</v>
      </c>
      <c r="D807" s="53">
        <v>0</v>
      </c>
      <c r="E807" s="35">
        <v>30240867</v>
      </c>
      <c r="F807" s="41">
        <v>60404</v>
      </c>
      <c r="G807" s="66">
        <f t="shared" si="22"/>
        <v>-700000</v>
      </c>
      <c r="H807" s="76"/>
    </row>
    <row r="808" spans="1:8" ht="47.25" hidden="1" outlineLevel="3" x14ac:dyDescent="0.25">
      <c r="A808" s="4" t="s">
        <v>1459</v>
      </c>
      <c r="B808" s="36" t="s">
        <v>1458</v>
      </c>
      <c r="C808" s="35">
        <v>30940867</v>
      </c>
      <c r="D808" s="53">
        <v>0</v>
      </c>
      <c r="E808" s="35">
        <v>30240867</v>
      </c>
      <c r="F808" s="41">
        <v>60404</v>
      </c>
      <c r="G808" s="66">
        <f t="shared" si="22"/>
        <v>-700000</v>
      </c>
      <c r="H808" s="76"/>
    </row>
    <row r="809" spans="1:8" ht="94.5" hidden="1" outlineLevel="2" x14ac:dyDescent="0.25">
      <c r="A809" s="3" t="s">
        <v>1461</v>
      </c>
      <c r="B809" s="61" t="s">
        <v>1460</v>
      </c>
      <c r="C809" s="35">
        <v>62410651</v>
      </c>
      <c r="D809" s="53">
        <v>0</v>
      </c>
      <c r="E809" s="35">
        <v>62170651</v>
      </c>
      <c r="F809" s="41">
        <v>61821.881000000001</v>
      </c>
      <c r="G809" s="66">
        <f t="shared" si="22"/>
        <v>-240000</v>
      </c>
      <c r="H809" s="76"/>
    </row>
    <row r="810" spans="1:8" ht="31.5" hidden="1" outlineLevel="3" x14ac:dyDescent="0.25">
      <c r="A810" s="4" t="s">
        <v>1463</v>
      </c>
      <c r="B810" s="36" t="s">
        <v>1462</v>
      </c>
      <c r="C810" s="35">
        <v>62410651</v>
      </c>
      <c r="D810" s="53">
        <v>0</v>
      </c>
      <c r="E810" s="35">
        <v>62170651</v>
      </c>
      <c r="F810" s="41">
        <v>61821.881000000001</v>
      </c>
      <c r="G810" s="66">
        <f t="shared" si="22"/>
        <v>-240000</v>
      </c>
      <c r="H810" s="76"/>
    </row>
    <row r="811" spans="1:8" ht="63" hidden="1" outlineLevel="1" x14ac:dyDescent="0.25">
      <c r="A811" s="3" t="s">
        <v>1465</v>
      </c>
      <c r="B811" s="61" t="s">
        <v>1464</v>
      </c>
      <c r="C811" s="38">
        <v>4666245096</v>
      </c>
      <c r="D811" s="52">
        <v>0</v>
      </c>
      <c r="E811" s="38">
        <v>4681245096</v>
      </c>
      <c r="F811" s="40">
        <v>519371</v>
      </c>
      <c r="G811" s="66">
        <f t="shared" si="22"/>
        <v>15000000</v>
      </c>
      <c r="H811" s="75"/>
    </row>
    <row r="812" spans="1:8" ht="31.5" hidden="1" outlineLevel="2" x14ac:dyDescent="0.25">
      <c r="A812" s="3" t="s">
        <v>1467</v>
      </c>
      <c r="B812" s="61" t="s">
        <v>1466</v>
      </c>
      <c r="C812" s="35">
        <v>4666245096</v>
      </c>
      <c r="D812" s="53">
        <v>0</v>
      </c>
      <c r="E812" s="35">
        <v>4681245096</v>
      </c>
      <c r="F812" s="41">
        <v>519371</v>
      </c>
      <c r="G812" s="66">
        <f t="shared" si="22"/>
        <v>15000000</v>
      </c>
      <c r="H812" s="76"/>
    </row>
    <row r="813" spans="1:8" ht="47.25" hidden="1" outlineLevel="3" x14ac:dyDescent="0.25">
      <c r="A813" s="4" t="s">
        <v>1469</v>
      </c>
      <c r="B813" s="36" t="s">
        <v>1468</v>
      </c>
      <c r="C813" s="35">
        <v>3036402000</v>
      </c>
      <c r="D813" s="53">
        <v>0</v>
      </c>
      <c r="E813" s="35">
        <v>3036402000</v>
      </c>
      <c r="F813" s="41">
        <v>508819</v>
      </c>
      <c r="G813" s="66">
        <f t="shared" si="22"/>
        <v>0</v>
      </c>
      <c r="H813" s="76"/>
    </row>
    <row r="814" spans="1:8" ht="31.5" hidden="1" outlineLevel="3" x14ac:dyDescent="0.25">
      <c r="A814" s="4" t="s">
        <v>1471</v>
      </c>
      <c r="B814" s="36" t="s">
        <v>1470</v>
      </c>
      <c r="C814" s="35">
        <v>665554000</v>
      </c>
      <c r="D814" s="53">
        <v>0</v>
      </c>
      <c r="E814" s="35">
        <v>665554000</v>
      </c>
      <c r="F814" s="41">
        <v>10552</v>
      </c>
      <c r="G814" s="66">
        <f t="shared" si="22"/>
        <v>0</v>
      </c>
      <c r="H814" s="76"/>
    </row>
    <row r="815" spans="1:8" ht="47.25" hidden="1" outlineLevel="3" x14ac:dyDescent="0.25">
      <c r="A815" s="4" t="s">
        <v>1473</v>
      </c>
      <c r="B815" s="36" t="s">
        <v>1472</v>
      </c>
      <c r="C815" s="35">
        <v>518346000</v>
      </c>
      <c r="D815" s="53">
        <v>0</v>
      </c>
      <c r="E815" s="35">
        <v>518346000</v>
      </c>
      <c r="F815" s="41">
        <v>0</v>
      </c>
      <c r="G815" s="66">
        <f t="shared" si="22"/>
        <v>0</v>
      </c>
      <c r="H815" s="76"/>
    </row>
    <row r="816" spans="1:8" ht="63" hidden="1" outlineLevel="3" x14ac:dyDescent="0.25">
      <c r="A816" s="4" t="s">
        <v>1475</v>
      </c>
      <c r="B816" s="36" t="s">
        <v>1474</v>
      </c>
      <c r="C816" s="35">
        <v>445943096</v>
      </c>
      <c r="D816" s="53">
        <v>0</v>
      </c>
      <c r="E816" s="35">
        <v>460943096</v>
      </c>
      <c r="F816" s="41">
        <v>0</v>
      </c>
      <c r="G816" s="66">
        <f t="shared" si="22"/>
        <v>15000000</v>
      </c>
      <c r="H816" s="76"/>
    </row>
    <row r="817" spans="1:8" ht="31.5" hidden="1" outlineLevel="1" x14ac:dyDescent="0.25">
      <c r="A817" s="3" t="s">
        <v>1477</v>
      </c>
      <c r="B817" s="61" t="s">
        <v>1476</v>
      </c>
      <c r="C817" s="38">
        <v>2112659080.9999998</v>
      </c>
      <c r="D817" s="52">
        <v>0</v>
      </c>
      <c r="E817" s="38">
        <v>2051528081</v>
      </c>
      <c r="F817" s="40">
        <v>2568205.7609999999</v>
      </c>
      <c r="G817" s="66">
        <f t="shared" si="22"/>
        <v>-61130999.999999762</v>
      </c>
      <c r="H817" s="75"/>
    </row>
    <row r="818" spans="1:8" ht="47.25" hidden="1" outlineLevel="2" x14ac:dyDescent="0.25">
      <c r="A818" s="3" t="s">
        <v>1479</v>
      </c>
      <c r="B818" s="61" t="s">
        <v>1478</v>
      </c>
      <c r="C818" s="35">
        <v>2105067693</v>
      </c>
      <c r="D818" s="53">
        <v>0</v>
      </c>
      <c r="E818" s="35">
        <v>2043936693</v>
      </c>
      <c r="F818" s="41">
        <v>2566645.7609999999</v>
      </c>
      <c r="G818" s="66">
        <f t="shared" si="22"/>
        <v>-61131000</v>
      </c>
      <c r="H818" s="76"/>
    </row>
    <row r="819" spans="1:8" ht="31.5" hidden="1" outlineLevel="3" x14ac:dyDescent="0.25">
      <c r="A819" s="4" t="s">
        <v>1481</v>
      </c>
      <c r="B819" s="36" t="s">
        <v>1480</v>
      </c>
      <c r="C819" s="35">
        <v>2105067693</v>
      </c>
      <c r="D819" s="53">
        <v>0</v>
      </c>
      <c r="E819" s="35">
        <v>2043936693</v>
      </c>
      <c r="F819" s="41">
        <v>2566645.7609999999</v>
      </c>
      <c r="G819" s="66">
        <f t="shared" si="22"/>
        <v>-61131000</v>
      </c>
      <c r="H819" s="76"/>
    </row>
    <row r="820" spans="1:8" ht="31.5" hidden="1" outlineLevel="2" x14ac:dyDescent="0.25">
      <c r="A820" s="3" t="s">
        <v>1483</v>
      </c>
      <c r="B820" s="61" t="s">
        <v>1482</v>
      </c>
      <c r="C820" s="35">
        <v>7591388</v>
      </c>
      <c r="D820" s="53">
        <v>0</v>
      </c>
      <c r="E820" s="35">
        <v>7591388</v>
      </c>
      <c r="F820" s="41">
        <v>1560</v>
      </c>
      <c r="G820" s="66">
        <f t="shared" si="22"/>
        <v>0</v>
      </c>
      <c r="H820" s="76"/>
    </row>
    <row r="821" spans="1:8" ht="31.5" hidden="1" outlineLevel="3" x14ac:dyDescent="0.25">
      <c r="A821" s="4" t="s">
        <v>1485</v>
      </c>
      <c r="B821" s="36" t="s">
        <v>1484</v>
      </c>
      <c r="C821" s="35">
        <v>7591388</v>
      </c>
      <c r="D821" s="53">
        <v>0</v>
      </c>
      <c r="E821" s="35">
        <v>7591388</v>
      </c>
      <c r="F821" s="41">
        <v>1560</v>
      </c>
      <c r="G821" s="66">
        <f t="shared" si="22"/>
        <v>0</v>
      </c>
      <c r="H821" s="76"/>
    </row>
    <row r="822" spans="1:8" ht="31.5" hidden="1" outlineLevel="1" x14ac:dyDescent="0.25">
      <c r="A822" s="3" t="s">
        <v>1487</v>
      </c>
      <c r="B822" s="61" t="s">
        <v>1486</v>
      </c>
      <c r="C822" s="38">
        <v>1638000</v>
      </c>
      <c r="D822" s="52">
        <v>0</v>
      </c>
      <c r="E822" s="38">
        <v>1338000</v>
      </c>
      <c r="F822" s="40">
        <v>3582</v>
      </c>
      <c r="G822" s="66">
        <f t="shared" si="22"/>
        <v>-300000</v>
      </c>
      <c r="H822" s="75"/>
    </row>
    <row r="823" spans="1:8" ht="47.25" hidden="1" outlineLevel="2" x14ac:dyDescent="0.25">
      <c r="A823" s="3" t="s">
        <v>1489</v>
      </c>
      <c r="B823" s="61" t="s">
        <v>1488</v>
      </c>
      <c r="C823" s="35">
        <v>1638000</v>
      </c>
      <c r="D823" s="53">
        <v>0</v>
      </c>
      <c r="E823" s="35">
        <v>1338000</v>
      </c>
      <c r="F823" s="41">
        <v>3582</v>
      </c>
      <c r="G823" s="66">
        <f t="shared" si="22"/>
        <v>-300000</v>
      </c>
      <c r="H823" s="76"/>
    </row>
    <row r="824" spans="1:8" ht="31.5" hidden="1" outlineLevel="3" x14ac:dyDescent="0.25">
      <c r="A824" s="4" t="s">
        <v>1491</v>
      </c>
      <c r="B824" s="36" t="s">
        <v>1490</v>
      </c>
      <c r="C824" s="35">
        <v>71000</v>
      </c>
      <c r="D824" s="53">
        <v>0</v>
      </c>
      <c r="E824" s="35">
        <v>71000</v>
      </c>
      <c r="F824" s="41">
        <v>106</v>
      </c>
      <c r="G824" s="66">
        <f t="shared" si="22"/>
        <v>0</v>
      </c>
      <c r="H824" s="76"/>
    </row>
    <row r="825" spans="1:8" ht="47.25" hidden="1" outlineLevel="3" x14ac:dyDescent="0.25">
      <c r="A825" s="4" t="s">
        <v>1493</v>
      </c>
      <c r="B825" s="36" t="s">
        <v>1492</v>
      </c>
      <c r="C825" s="35">
        <v>250000</v>
      </c>
      <c r="D825" s="53">
        <v>0</v>
      </c>
      <c r="E825" s="35">
        <v>250000</v>
      </c>
      <c r="F825" s="41">
        <v>250</v>
      </c>
      <c r="G825" s="66">
        <f t="shared" si="22"/>
        <v>0</v>
      </c>
      <c r="H825" s="76"/>
    </row>
    <row r="826" spans="1:8" ht="31.5" hidden="1" outlineLevel="3" x14ac:dyDescent="0.25">
      <c r="A826" s="4" t="s">
        <v>1495</v>
      </c>
      <c r="B826" s="36" t="s">
        <v>1494</v>
      </c>
      <c r="C826" s="35">
        <v>1317000</v>
      </c>
      <c r="D826" s="53">
        <v>0</v>
      </c>
      <c r="E826" s="35">
        <v>1067000</v>
      </c>
      <c r="F826" s="41">
        <v>1782</v>
      </c>
      <c r="G826" s="66">
        <f t="shared" si="22"/>
        <v>-250000</v>
      </c>
      <c r="H826" s="76"/>
    </row>
    <row r="827" spans="1:8" ht="31.5" hidden="1" outlineLevel="3" x14ac:dyDescent="0.25">
      <c r="A827" s="4" t="s">
        <v>1720</v>
      </c>
      <c r="B827" s="36" t="s">
        <v>1719</v>
      </c>
      <c r="C827" s="35">
        <v>0</v>
      </c>
      <c r="D827" s="53">
        <v>0</v>
      </c>
      <c r="E827" s="35">
        <v>0</v>
      </c>
      <c r="F827" s="41">
        <v>1444</v>
      </c>
      <c r="G827" s="66">
        <f t="shared" si="22"/>
        <v>0</v>
      </c>
      <c r="H827" s="76"/>
    </row>
    <row r="828" spans="1:8" ht="47.25" collapsed="1" x14ac:dyDescent="0.25">
      <c r="A828" s="1" t="s">
        <v>1497</v>
      </c>
      <c r="B828" s="60" t="s">
        <v>1496</v>
      </c>
      <c r="C828" s="11">
        <v>4500454</v>
      </c>
      <c r="D828" s="51">
        <f>D829+D836+D839</f>
        <v>0</v>
      </c>
      <c r="E828" s="11">
        <v>4207664</v>
      </c>
      <c r="F828" s="39">
        <v>4697.2</v>
      </c>
      <c r="G828" s="70">
        <f t="shared" si="22"/>
        <v>-292790</v>
      </c>
      <c r="H828" s="74"/>
    </row>
    <row r="829" spans="1:8" ht="31.5" hidden="1" outlineLevel="1" x14ac:dyDescent="0.25">
      <c r="A829" s="3" t="s">
        <v>1499</v>
      </c>
      <c r="B829" s="61" t="s">
        <v>1498</v>
      </c>
      <c r="C829" s="38">
        <v>804720</v>
      </c>
      <c r="D829" s="52">
        <v>0</v>
      </c>
      <c r="E829" s="38">
        <v>564520</v>
      </c>
      <c r="F829" s="40">
        <v>450</v>
      </c>
      <c r="G829" s="66">
        <f t="shared" si="22"/>
        <v>-240200</v>
      </c>
      <c r="H829" s="75"/>
    </row>
    <row r="830" spans="1:8" ht="63" hidden="1" outlineLevel="2" x14ac:dyDescent="0.25">
      <c r="A830" s="3" t="s">
        <v>1501</v>
      </c>
      <c r="B830" s="61" t="s">
        <v>1500</v>
      </c>
      <c r="C830" s="35">
        <v>256820</v>
      </c>
      <c r="D830" s="53">
        <v>0</v>
      </c>
      <c r="E830" s="35">
        <v>253820</v>
      </c>
      <c r="F830" s="41">
        <v>150</v>
      </c>
      <c r="G830" s="66">
        <f t="shared" si="22"/>
        <v>-3000</v>
      </c>
      <c r="H830" s="76"/>
    </row>
    <row r="831" spans="1:8" ht="63" hidden="1" outlineLevel="3" x14ac:dyDescent="0.25">
      <c r="A831" s="4" t="s">
        <v>1503</v>
      </c>
      <c r="B831" s="36" t="s">
        <v>1502</v>
      </c>
      <c r="C831" s="35">
        <v>256820</v>
      </c>
      <c r="D831" s="53">
        <v>0</v>
      </c>
      <c r="E831" s="35">
        <v>253820</v>
      </c>
      <c r="F831" s="41">
        <v>150</v>
      </c>
      <c r="G831" s="66">
        <f t="shared" si="22"/>
        <v>-3000</v>
      </c>
      <c r="H831" s="76"/>
    </row>
    <row r="832" spans="1:8" ht="15.75" hidden="1" outlineLevel="2" x14ac:dyDescent="0.25">
      <c r="A832" s="3" t="s">
        <v>1505</v>
      </c>
      <c r="B832" s="61" t="s">
        <v>1504</v>
      </c>
      <c r="C832" s="35">
        <v>485000</v>
      </c>
      <c r="D832" s="53">
        <v>0</v>
      </c>
      <c r="E832" s="9">
        <v>247800</v>
      </c>
      <c r="F832" s="41">
        <v>300</v>
      </c>
      <c r="G832" s="66">
        <f t="shared" si="22"/>
        <v>-237200</v>
      </c>
      <c r="H832" s="76"/>
    </row>
    <row r="833" spans="1:8" ht="78.75" hidden="1" outlineLevel="3" x14ac:dyDescent="0.25">
      <c r="A833" s="4" t="s">
        <v>1507</v>
      </c>
      <c r="B833" s="36" t="s">
        <v>1506</v>
      </c>
      <c r="C833" s="35">
        <v>485000</v>
      </c>
      <c r="D833" s="53">
        <v>0</v>
      </c>
      <c r="E833" s="10">
        <v>247800</v>
      </c>
      <c r="F833" s="41">
        <v>300</v>
      </c>
      <c r="G833" s="66">
        <f t="shared" si="22"/>
        <v>-237200</v>
      </c>
      <c r="H833" s="76"/>
    </row>
    <row r="834" spans="1:8" ht="31.5" hidden="1" outlineLevel="2" x14ac:dyDescent="0.25">
      <c r="A834" s="3" t="s">
        <v>1509</v>
      </c>
      <c r="B834" s="61" t="s">
        <v>1508</v>
      </c>
      <c r="C834" s="35">
        <v>62900</v>
      </c>
      <c r="D834" s="53">
        <v>0</v>
      </c>
      <c r="E834" s="35">
        <v>62900</v>
      </c>
      <c r="F834" s="41">
        <v>0</v>
      </c>
      <c r="G834" s="66">
        <f t="shared" si="22"/>
        <v>0</v>
      </c>
      <c r="H834" s="76"/>
    </row>
    <row r="835" spans="1:8" ht="78.75" hidden="1" outlineLevel="3" x14ac:dyDescent="0.25">
      <c r="A835" s="4" t="s">
        <v>1511</v>
      </c>
      <c r="B835" s="36" t="s">
        <v>1510</v>
      </c>
      <c r="C835" s="35">
        <v>62900</v>
      </c>
      <c r="D835" s="53">
        <v>0</v>
      </c>
      <c r="E835" s="35">
        <v>62900</v>
      </c>
      <c r="F835" s="41">
        <v>0</v>
      </c>
      <c r="G835" s="66">
        <f t="shared" si="22"/>
        <v>0</v>
      </c>
      <c r="H835" s="76"/>
    </row>
    <row r="836" spans="1:8" ht="31.5" hidden="1" outlineLevel="1" x14ac:dyDescent="0.25">
      <c r="A836" s="3" t="s">
        <v>1513</v>
      </c>
      <c r="B836" s="61" t="s">
        <v>1512</v>
      </c>
      <c r="C836" s="38">
        <v>912758</v>
      </c>
      <c r="D836" s="52">
        <v>0</v>
      </c>
      <c r="E836" s="38">
        <v>912758</v>
      </c>
      <c r="F836" s="40">
        <v>1132.5</v>
      </c>
      <c r="G836" s="66">
        <f t="shared" ref="G836:G876" si="23">E836-C836</f>
        <v>0</v>
      </c>
      <c r="H836" s="75"/>
    </row>
    <row r="837" spans="1:8" ht="47.25" hidden="1" outlineLevel="2" x14ac:dyDescent="0.25">
      <c r="A837" s="3" t="s">
        <v>1515</v>
      </c>
      <c r="B837" s="61" t="s">
        <v>1514</v>
      </c>
      <c r="C837" s="35">
        <v>912758</v>
      </c>
      <c r="D837" s="53">
        <v>0</v>
      </c>
      <c r="E837" s="35">
        <v>912758</v>
      </c>
      <c r="F837" s="41">
        <v>1132.5</v>
      </c>
      <c r="G837" s="66">
        <f t="shared" si="23"/>
        <v>0</v>
      </c>
      <c r="H837" s="76"/>
    </row>
    <row r="838" spans="1:8" ht="31.5" hidden="1" outlineLevel="3" x14ac:dyDescent="0.25">
      <c r="A838" s="4" t="s">
        <v>1517</v>
      </c>
      <c r="B838" s="36" t="s">
        <v>1516</v>
      </c>
      <c r="C838" s="35">
        <v>912758</v>
      </c>
      <c r="D838" s="53">
        <v>0</v>
      </c>
      <c r="E838" s="35">
        <v>912758</v>
      </c>
      <c r="F838" s="41">
        <v>1132.5</v>
      </c>
      <c r="G838" s="66">
        <f t="shared" si="23"/>
        <v>0</v>
      </c>
      <c r="H838" s="76"/>
    </row>
    <row r="839" spans="1:8" ht="47.25" hidden="1" outlineLevel="1" x14ac:dyDescent="0.25">
      <c r="A839" s="3" t="s">
        <v>1519</v>
      </c>
      <c r="B839" s="61" t="s">
        <v>1518</v>
      </c>
      <c r="C839" s="38">
        <v>2782976</v>
      </c>
      <c r="D839" s="52">
        <v>0</v>
      </c>
      <c r="E839" s="38">
        <v>2730386</v>
      </c>
      <c r="F839" s="40">
        <v>3114.7</v>
      </c>
      <c r="G839" s="66">
        <f t="shared" si="23"/>
        <v>-52590</v>
      </c>
      <c r="H839" s="75"/>
    </row>
    <row r="840" spans="1:8" ht="31.5" hidden="1" outlineLevel="2" x14ac:dyDescent="0.25">
      <c r="A840" s="3" t="s">
        <v>1521</v>
      </c>
      <c r="B840" s="61" t="s">
        <v>1520</v>
      </c>
      <c r="C840" s="35">
        <v>2782976</v>
      </c>
      <c r="D840" s="53">
        <v>0</v>
      </c>
      <c r="E840" s="35">
        <v>2730386</v>
      </c>
      <c r="F840" s="41">
        <v>3114.7</v>
      </c>
      <c r="G840" s="66">
        <f t="shared" si="23"/>
        <v>-52590</v>
      </c>
      <c r="H840" s="76"/>
    </row>
    <row r="841" spans="1:8" ht="31.5" hidden="1" outlineLevel="3" x14ac:dyDescent="0.25">
      <c r="A841" s="4" t="s">
        <v>1523</v>
      </c>
      <c r="B841" s="36" t="s">
        <v>1522</v>
      </c>
      <c r="C841" s="35">
        <v>2782976</v>
      </c>
      <c r="D841" s="53">
        <v>0</v>
      </c>
      <c r="E841" s="35">
        <v>2730386</v>
      </c>
      <c r="F841" s="41">
        <v>2671.7</v>
      </c>
      <c r="G841" s="66">
        <f t="shared" si="23"/>
        <v>-52590</v>
      </c>
      <c r="H841" s="76"/>
    </row>
    <row r="842" spans="1:8" ht="47.25" hidden="1" outlineLevel="3" x14ac:dyDescent="0.25">
      <c r="A842" s="4" t="s">
        <v>1723</v>
      </c>
      <c r="B842" s="36" t="s">
        <v>1721</v>
      </c>
      <c r="C842" s="35">
        <v>0</v>
      </c>
      <c r="D842" s="53">
        <v>0</v>
      </c>
      <c r="E842" s="35">
        <v>0</v>
      </c>
      <c r="F842" s="41">
        <v>283</v>
      </c>
      <c r="G842" s="66">
        <f t="shared" si="23"/>
        <v>0</v>
      </c>
      <c r="H842" s="76"/>
    </row>
    <row r="843" spans="1:8" ht="31.5" hidden="1" outlineLevel="3" x14ac:dyDescent="0.25">
      <c r="A843" s="4" t="s">
        <v>1724</v>
      </c>
      <c r="B843" s="36" t="s">
        <v>1722</v>
      </c>
      <c r="C843" s="35">
        <v>0</v>
      </c>
      <c r="D843" s="53">
        <v>0</v>
      </c>
      <c r="E843" s="35">
        <v>0</v>
      </c>
      <c r="F843" s="41">
        <v>160</v>
      </c>
      <c r="G843" s="66">
        <f t="shared" si="23"/>
        <v>0</v>
      </c>
      <c r="H843" s="76"/>
    </row>
    <row r="844" spans="1:8" ht="31.5" collapsed="1" x14ac:dyDescent="0.25">
      <c r="A844" s="1" t="s">
        <v>1525</v>
      </c>
      <c r="B844" s="60" t="s">
        <v>1524</v>
      </c>
      <c r="C844" s="11">
        <v>169006945</v>
      </c>
      <c r="D844" s="51">
        <f>D845+D853+D856+D861</f>
        <v>0</v>
      </c>
      <c r="E844" s="11">
        <v>208454798</v>
      </c>
      <c r="F844" s="39">
        <v>7159.5</v>
      </c>
      <c r="G844" s="70">
        <f t="shared" si="23"/>
        <v>39447853</v>
      </c>
      <c r="H844" s="74"/>
    </row>
    <row r="845" spans="1:8" ht="47.25" hidden="1" outlineLevel="1" x14ac:dyDescent="0.25">
      <c r="A845" s="3" t="s">
        <v>1527</v>
      </c>
      <c r="B845" s="61" t="s">
        <v>1526</v>
      </c>
      <c r="C845" s="38">
        <v>12640628</v>
      </c>
      <c r="D845" s="52">
        <v>0</v>
      </c>
      <c r="E845" s="38">
        <v>12485828</v>
      </c>
      <c r="F845" s="40">
        <v>7159.5</v>
      </c>
      <c r="G845" s="66">
        <f t="shared" si="23"/>
        <v>-154800</v>
      </c>
      <c r="H845" s="75"/>
    </row>
    <row r="846" spans="1:8" ht="15.75" hidden="1" outlineLevel="2" x14ac:dyDescent="0.25">
      <c r="A846" s="3" t="s">
        <v>1529</v>
      </c>
      <c r="B846" s="61" t="s">
        <v>1528</v>
      </c>
      <c r="C846" s="35">
        <v>221000</v>
      </c>
      <c r="D846" s="53">
        <v>0</v>
      </c>
      <c r="E846" s="35">
        <v>221000</v>
      </c>
      <c r="F846" s="41">
        <v>1000</v>
      </c>
      <c r="G846" s="66">
        <f t="shared" si="23"/>
        <v>0</v>
      </c>
      <c r="H846" s="76"/>
    </row>
    <row r="847" spans="1:8" ht="31.5" hidden="1" outlineLevel="3" x14ac:dyDescent="0.25">
      <c r="A847" s="4" t="s">
        <v>1531</v>
      </c>
      <c r="B847" s="36" t="s">
        <v>1530</v>
      </c>
      <c r="C847" s="35">
        <v>221000</v>
      </c>
      <c r="D847" s="53">
        <v>0</v>
      </c>
      <c r="E847" s="35">
        <v>221000</v>
      </c>
      <c r="F847" s="41">
        <v>1000</v>
      </c>
      <c r="G847" s="66">
        <f t="shared" si="23"/>
        <v>0</v>
      </c>
      <c r="H847" s="76"/>
    </row>
    <row r="848" spans="1:8" ht="31.5" hidden="1" outlineLevel="2" x14ac:dyDescent="0.25">
      <c r="A848" s="3" t="s">
        <v>1533</v>
      </c>
      <c r="B848" s="61" t="s">
        <v>1532</v>
      </c>
      <c r="C848" s="35">
        <v>900000</v>
      </c>
      <c r="D848" s="53">
        <v>0</v>
      </c>
      <c r="E848" s="35">
        <v>900000</v>
      </c>
      <c r="F848" s="41">
        <v>900</v>
      </c>
      <c r="G848" s="66">
        <f t="shared" si="23"/>
        <v>0</v>
      </c>
      <c r="H848" s="76"/>
    </row>
    <row r="849" spans="1:8" ht="31.5" hidden="1" outlineLevel="3" x14ac:dyDescent="0.25">
      <c r="A849" s="4" t="s">
        <v>1534</v>
      </c>
      <c r="B849" s="36" t="s">
        <v>1530</v>
      </c>
      <c r="C849" s="35">
        <v>900000</v>
      </c>
      <c r="D849" s="53">
        <v>0</v>
      </c>
      <c r="E849" s="35">
        <v>900000</v>
      </c>
      <c r="F849" s="41">
        <v>900</v>
      </c>
      <c r="G849" s="66">
        <f t="shared" si="23"/>
        <v>0</v>
      </c>
      <c r="H849" s="76"/>
    </row>
    <row r="850" spans="1:8" ht="31.5" hidden="1" outlineLevel="2" x14ac:dyDescent="0.25">
      <c r="A850" s="3" t="s">
        <v>1536</v>
      </c>
      <c r="B850" s="61" t="s">
        <v>1535</v>
      </c>
      <c r="C850" s="35">
        <v>11519628</v>
      </c>
      <c r="D850" s="53">
        <v>0</v>
      </c>
      <c r="E850" s="35">
        <v>11364828</v>
      </c>
      <c r="F850" s="41">
        <v>5259.5</v>
      </c>
      <c r="G850" s="66">
        <f t="shared" si="23"/>
        <v>-154800</v>
      </c>
      <c r="H850" s="76"/>
    </row>
    <row r="851" spans="1:8" ht="31.5" hidden="1" outlineLevel="3" x14ac:dyDescent="0.25">
      <c r="A851" s="4" t="s">
        <v>1537</v>
      </c>
      <c r="B851" s="36" t="s">
        <v>1530</v>
      </c>
      <c r="C851" s="35">
        <v>4534000</v>
      </c>
      <c r="D851" s="53">
        <v>0</v>
      </c>
      <c r="E851" s="35">
        <v>4534000</v>
      </c>
      <c r="F851" s="41">
        <v>0</v>
      </c>
      <c r="G851" s="66">
        <f t="shared" si="23"/>
        <v>0</v>
      </c>
      <c r="H851" s="76"/>
    </row>
    <row r="852" spans="1:8" ht="31.5" hidden="1" outlineLevel="3" x14ac:dyDescent="0.25">
      <c r="A852" s="4" t="s">
        <v>1538</v>
      </c>
      <c r="B852" s="36" t="s">
        <v>1431</v>
      </c>
      <c r="C852" s="35">
        <v>6985628</v>
      </c>
      <c r="D852" s="53">
        <v>0</v>
      </c>
      <c r="E852" s="35">
        <v>6830828</v>
      </c>
      <c r="F852" s="41">
        <v>5259.5</v>
      </c>
      <c r="G852" s="66">
        <f t="shared" si="23"/>
        <v>-154800</v>
      </c>
      <c r="H852" s="76"/>
    </row>
    <row r="853" spans="1:8" s="49" customFormat="1" ht="47.25" hidden="1" outlineLevel="1" x14ac:dyDescent="0.25">
      <c r="A853" s="56" t="s">
        <v>1728</v>
      </c>
      <c r="B853" s="63" t="s">
        <v>1725</v>
      </c>
      <c r="C853" s="57">
        <v>0</v>
      </c>
      <c r="D853" s="52">
        <v>0</v>
      </c>
      <c r="E853" s="57">
        <v>50000000</v>
      </c>
      <c r="F853" s="52">
        <v>0</v>
      </c>
      <c r="G853" s="69">
        <f t="shared" si="23"/>
        <v>50000000</v>
      </c>
      <c r="H853" s="78"/>
    </row>
    <row r="854" spans="1:8" s="49" customFormat="1" ht="63" hidden="1" outlineLevel="2" x14ac:dyDescent="0.25">
      <c r="A854" s="56" t="s">
        <v>1729</v>
      </c>
      <c r="B854" s="63" t="s">
        <v>1726</v>
      </c>
      <c r="C854" s="58">
        <v>0</v>
      </c>
      <c r="D854" s="53">
        <v>0</v>
      </c>
      <c r="E854" s="57">
        <v>50000000</v>
      </c>
      <c r="F854" s="53">
        <v>0</v>
      </c>
      <c r="G854" s="69">
        <f t="shared" si="23"/>
        <v>50000000</v>
      </c>
      <c r="H854" s="77"/>
    </row>
    <row r="855" spans="1:8" s="49" customFormat="1" ht="78.75" hidden="1" outlineLevel="3" x14ac:dyDescent="0.25">
      <c r="A855" s="59" t="s">
        <v>1730</v>
      </c>
      <c r="B855" s="64" t="s">
        <v>1727</v>
      </c>
      <c r="C855" s="58">
        <v>0</v>
      </c>
      <c r="D855" s="53">
        <v>0</v>
      </c>
      <c r="E855" s="57">
        <v>50000000</v>
      </c>
      <c r="F855" s="53">
        <v>0</v>
      </c>
      <c r="G855" s="69">
        <f t="shared" si="23"/>
        <v>50000000</v>
      </c>
      <c r="H855" s="77"/>
    </row>
    <row r="856" spans="1:8" ht="31.5" hidden="1" outlineLevel="1" x14ac:dyDescent="0.25">
      <c r="A856" s="3" t="s">
        <v>1540</v>
      </c>
      <c r="B856" s="61" t="s">
        <v>1539</v>
      </c>
      <c r="C856" s="38">
        <v>156123557</v>
      </c>
      <c r="D856" s="52">
        <v>0</v>
      </c>
      <c r="E856" s="38">
        <v>145726210</v>
      </c>
      <c r="F856" s="40">
        <v>0</v>
      </c>
      <c r="G856" s="66">
        <f t="shared" si="23"/>
        <v>-10397347</v>
      </c>
      <c r="H856" s="75"/>
    </row>
    <row r="857" spans="1:8" ht="47.25" hidden="1" outlineLevel="2" x14ac:dyDescent="0.25">
      <c r="A857" s="3" t="s">
        <v>1542</v>
      </c>
      <c r="B857" s="61" t="s">
        <v>1541</v>
      </c>
      <c r="C857" s="35">
        <v>151123557</v>
      </c>
      <c r="D857" s="53">
        <v>0</v>
      </c>
      <c r="E857" s="35">
        <v>140868873</v>
      </c>
      <c r="F857" s="41">
        <v>0</v>
      </c>
      <c r="G857" s="66">
        <f t="shared" si="23"/>
        <v>-10254684</v>
      </c>
      <c r="H857" s="76"/>
    </row>
    <row r="858" spans="1:8" ht="63" hidden="1" outlineLevel="3" x14ac:dyDescent="0.25">
      <c r="A858" s="4" t="s">
        <v>1544</v>
      </c>
      <c r="B858" s="36" t="s">
        <v>1543</v>
      </c>
      <c r="C858" s="35">
        <v>151123557</v>
      </c>
      <c r="D858" s="53">
        <v>0</v>
      </c>
      <c r="E858" s="35">
        <v>140868873</v>
      </c>
      <c r="F858" s="41">
        <v>0</v>
      </c>
      <c r="G858" s="66">
        <f t="shared" si="23"/>
        <v>-10254684</v>
      </c>
      <c r="H858" s="76"/>
    </row>
    <row r="859" spans="1:8" ht="31.5" hidden="1" outlineLevel="2" x14ac:dyDescent="0.25">
      <c r="A859" s="3" t="s">
        <v>1546</v>
      </c>
      <c r="B859" s="61" t="s">
        <v>1545</v>
      </c>
      <c r="C859" s="35">
        <v>5000000</v>
      </c>
      <c r="D859" s="53">
        <v>0</v>
      </c>
      <c r="E859" s="35">
        <v>4857337</v>
      </c>
      <c r="F859" s="41">
        <v>0</v>
      </c>
      <c r="G859" s="66">
        <f t="shared" si="23"/>
        <v>-142663</v>
      </c>
      <c r="H859" s="76"/>
    </row>
    <row r="860" spans="1:8" ht="47.25" hidden="1" outlineLevel="3" x14ac:dyDescent="0.25">
      <c r="A860" s="4" t="s">
        <v>1548</v>
      </c>
      <c r="B860" s="36" t="s">
        <v>1547</v>
      </c>
      <c r="C860" s="35">
        <v>5000000</v>
      </c>
      <c r="D860" s="53">
        <v>0</v>
      </c>
      <c r="E860" s="35">
        <v>4857337</v>
      </c>
      <c r="F860" s="41">
        <v>0</v>
      </c>
      <c r="G860" s="66">
        <f t="shared" si="23"/>
        <v>-142663</v>
      </c>
      <c r="H860" s="76"/>
    </row>
    <row r="861" spans="1:8" ht="31.5" hidden="1" outlineLevel="1" x14ac:dyDescent="0.25">
      <c r="A861" s="3" t="s">
        <v>1550</v>
      </c>
      <c r="B861" s="61" t="s">
        <v>1549</v>
      </c>
      <c r="C861" s="38">
        <v>242760</v>
      </c>
      <c r="D861" s="52">
        <v>0</v>
      </c>
      <c r="E861" s="38">
        <v>242760</v>
      </c>
      <c r="F861" s="40">
        <v>0</v>
      </c>
      <c r="G861" s="66">
        <f t="shared" si="23"/>
        <v>0</v>
      </c>
      <c r="H861" s="75"/>
    </row>
    <row r="862" spans="1:8" ht="47.25" hidden="1" outlineLevel="2" x14ac:dyDescent="0.25">
      <c r="A862" s="3" t="s">
        <v>1552</v>
      </c>
      <c r="B862" s="61" t="s">
        <v>1551</v>
      </c>
      <c r="C862" s="35">
        <v>242760</v>
      </c>
      <c r="D862" s="53">
        <v>0</v>
      </c>
      <c r="E862" s="35">
        <v>242760</v>
      </c>
      <c r="F862" s="41">
        <v>0</v>
      </c>
      <c r="G862" s="66">
        <f t="shared" si="23"/>
        <v>0</v>
      </c>
      <c r="H862" s="76"/>
    </row>
    <row r="863" spans="1:8" ht="47.25" hidden="1" outlineLevel="3" x14ac:dyDescent="0.25">
      <c r="A863" s="4" t="s">
        <v>1554</v>
      </c>
      <c r="B863" s="36" t="s">
        <v>1553</v>
      </c>
      <c r="C863" s="35">
        <v>242760</v>
      </c>
      <c r="D863" s="53">
        <v>0</v>
      </c>
      <c r="E863" s="35">
        <v>242760</v>
      </c>
      <c r="F863" s="41">
        <v>0</v>
      </c>
      <c r="G863" s="66">
        <f t="shared" si="23"/>
        <v>0</v>
      </c>
      <c r="H863" s="76"/>
    </row>
    <row r="864" spans="1:8" ht="47.25" collapsed="1" x14ac:dyDescent="0.25">
      <c r="A864" s="1" t="s">
        <v>1556</v>
      </c>
      <c r="B864" s="60" t="s">
        <v>1555</v>
      </c>
      <c r="C864" s="11">
        <v>598893629</v>
      </c>
      <c r="D864" s="51">
        <f>D865</f>
        <v>273477.97613999998</v>
      </c>
      <c r="E864" s="11">
        <v>585366721</v>
      </c>
      <c r="F864" s="39">
        <v>677573.5</v>
      </c>
      <c r="G864" s="70">
        <f t="shared" si="23"/>
        <v>-13526908</v>
      </c>
      <c r="H864" s="74"/>
    </row>
    <row r="865" spans="1:8" ht="31.5" hidden="1" outlineLevel="1" x14ac:dyDescent="0.25">
      <c r="A865" s="3" t="s">
        <v>1558</v>
      </c>
      <c r="B865" s="61" t="s">
        <v>1557</v>
      </c>
      <c r="C865" s="38">
        <v>598893629</v>
      </c>
      <c r="D865" s="52">
        <f>D866+D868+D870+D872</f>
        <v>273477.97613999998</v>
      </c>
      <c r="E865" s="38">
        <v>585366721</v>
      </c>
      <c r="F865" s="40">
        <v>677573.5</v>
      </c>
      <c r="G865" s="66">
        <f t="shared" si="23"/>
        <v>-13526908</v>
      </c>
      <c r="H865" s="75"/>
    </row>
    <row r="866" spans="1:8" ht="31.5" hidden="1" outlineLevel="2" x14ac:dyDescent="0.25">
      <c r="A866" s="3" t="s">
        <v>1560</v>
      </c>
      <c r="B866" s="61" t="s">
        <v>1559</v>
      </c>
      <c r="C866" s="35">
        <v>14769155</v>
      </c>
      <c r="D866" s="53">
        <f>D867</f>
        <v>10533.236999999999</v>
      </c>
      <c r="E866" s="35">
        <v>14769155</v>
      </c>
      <c r="F866" s="41">
        <v>24093.835999999999</v>
      </c>
      <c r="G866" s="66">
        <f t="shared" si="23"/>
        <v>0</v>
      </c>
      <c r="H866" s="76"/>
    </row>
    <row r="867" spans="1:8" ht="47.25" hidden="1" outlineLevel="3" x14ac:dyDescent="0.25">
      <c r="A867" s="4" t="s">
        <v>1562</v>
      </c>
      <c r="B867" s="36" t="s">
        <v>1561</v>
      </c>
      <c r="C867" s="35">
        <v>14769155</v>
      </c>
      <c r="D867" s="53">
        <v>10533.236999999999</v>
      </c>
      <c r="E867" s="35">
        <v>14769155</v>
      </c>
      <c r="F867" s="41">
        <v>24093.835999999999</v>
      </c>
      <c r="G867" s="66">
        <f t="shared" si="23"/>
        <v>0</v>
      </c>
      <c r="H867" s="76"/>
    </row>
    <row r="868" spans="1:8" ht="31.5" hidden="1" outlineLevel="2" x14ac:dyDescent="0.25">
      <c r="A868" s="3" t="s">
        <v>1564</v>
      </c>
      <c r="B868" s="61" t="s">
        <v>1563</v>
      </c>
      <c r="C868" s="35">
        <v>24760300</v>
      </c>
      <c r="D868" s="53">
        <f>D869</f>
        <v>17579.8</v>
      </c>
      <c r="E868" s="35">
        <v>18127898</v>
      </c>
      <c r="F868" s="41">
        <v>0</v>
      </c>
      <c r="G868" s="66">
        <f t="shared" si="23"/>
        <v>-6632402</v>
      </c>
      <c r="H868" s="76"/>
    </row>
    <row r="869" spans="1:8" ht="78.75" hidden="1" outlineLevel="3" x14ac:dyDescent="0.25">
      <c r="A869" s="4" t="s">
        <v>1566</v>
      </c>
      <c r="B869" s="36" t="s">
        <v>1565</v>
      </c>
      <c r="C869" s="35">
        <v>24760300</v>
      </c>
      <c r="D869" s="53">
        <v>17579.8</v>
      </c>
      <c r="E869" s="35">
        <v>18127898</v>
      </c>
      <c r="F869" s="41">
        <v>0</v>
      </c>
      <c r="G869" s="66">
        <f t="shared" si="23"/>
        <v>-6632402</v>
      </c>
      <c r="H869" s="76"/>
    </row>
    <row r="870" spans="1:8" ht="15.75" hidden="1" outlineLevel="2" x14ac:dyDescent="0.25">
      <c r="A870" s="3" t="s">
        <v>1568</v>
      </c>
      <c r="B870" s="61" t="s">
        <v>1567</v>
      </c>
      <c r="C870" s="35">
        <v>49096198</v>
      </c>
      <c r="D870" s="53">
        <f>D871</f>
        <v>35096.963000000003</v>
      </c>
      <c r="E870" s="35">
        <v>42201692</v>
      </c>
      <c r="F870" s="41">
        <v>34149.864000000001</v>
      </c>
      <c r="G870" s="66">
        <f t="shared" si="23"/>
        <v>-6894506</v>
      </c>
      <c r="H870" s="76"/>
    </row>
    <row r="871" spans="1:8" ht="31.5" hidden="1" outlineLevel="3" x14ac:dyDescent="0.25">
      <c r="A871" s="4" t="s">
        <v>1570</v>
      </c>
      <c r="B871" s="36" t="s">
        <v>1569</v>
      </c>
      <c r="C871" s="35">
        <v>49096198</v>
      </c>
      <c r="D871" s="53">
        <v>35096.963000000003</v>
      </c>
      <c r="E871" s="35">
        <v>42201692</v>
      </c>
      <c r="F871" s="41">
        <v>34149.864000000001</v>
      </c>
      <c r="G871" s="66">
        <f t="shared" si="23"/>
        <v>-6894506</v>
      </c>
      <c r="H871" s="76"/>
    </row>
    <row r="872" spans="1:8" ht="31.5" hidden="1" outlineLevel="2" x14ac:dyDescent="0.25">
      <c r="A872" s="3" t="s">
        <v>1572</v>
      </c>
      <c r="B872" s="61" t="s">
        <v>1571</v>
      </c>
      <c r="C872" s="35">
        <v>510267976</v>
      </c>
      <c r="D872" s="53">
        <f>D873+D874</f>
        <v>210267.97613999998</v>
      </c>
      <c r="E872" s="35">
        <v>510267976</v>
      </c>
      <c r="F872" s="41">
        <v>619329.80000000005</v>
      </c>
      <c r="G872" s="66">
        <f t="shared" si="23"/>
        <v>0</v>
      </c>
      <c r="H872" s="76"/>
    </row>
    <row r="873" spans="1:8" ht="110.25" hidden="1" outlineLevel="3" x14ac:dyDescent="0.25">
      <c r="A873" s="4" t="s">
        <v>1574</v>
      </c>
      <c r="B873" s="36" t="s">
        <v>1573</v>
      </c>
      <c r="C873" s="35">
        <v>576000</v>
      </c>
      <c r="D873" s="53">
        <v>0</v>
      </c>
      <c r="E873" s="35">
        <v>576000</v>
      </c>
      <c r="F873" s="41">
        <v>0</v>
      </c>
      <c r="G873" s="66">
        <f t="shared" si="23"/>
        <v>0</v>
      </c>
      <c r="H873" s="76"/>
    </row>
    <row r="874" spans="1:8" ht="110.25" hidden="1" outlineLevel="3" x14ac:dyDescent="0.25">
      <c r="A874" s="4" t="s">
        <v>1575</v>
      </c>
      <c r="B874" s="36" t="s">
        <v>1573</v>
      </c>
      <c r="C874" s="35">
        <v>509691976</v>
      </c>
      <c r="D874" s="53">
        <v>210267.97613999998</v>
      </c>
      <c r="E874" s="35">
        <v>509691976</v>
      </c>
      <c r="F874" s="41">
        <v>619329.80000000005</v>
      </c>
      <c r="G874" s="66">
        <f t="shared" si="23"/>
        <v>0</v>
      </c>
      <c r="H874" s="76"/>
    </row>
    <row r="875" spans="1:8" ht="15.75" collapsed="1" x14ac:dyDescent="0.25">
      <c r="A875" s="1" t="s">
        <v>1577</v>
      </c>
      <c r="B875" s="60" t="s">
        <v>1576</v>
      </c>
      <c r="C875" s="11">
        <v>3634059541</v>
      </c>
      <c r="D875" s="51">
        <f>D876+D877+D878+D879+D880+D881+D882+D883+D884+D885+D886+D887+D888+D889+D890+D891+D892+D893+D894+D895+D896+D897+D898+D899+D900+D901+D902+D903+D904+D905+D906+D907+D908+D909+D910+D911+D912+D913+D914</f>
        <v>342327.11300000001</v>
      </c>
      <c r="E875" s="11">
        <v>3606576464</v>
      </c>
      <c r="F875" s="39">
        <v>3087479.3429999999</v>
      </c>
      <c r="G875" s="70">
        <f t="shared" si="23"/>
        <v>-27483077</v>
      </c>
      <c r="H875" s="74"/>
    </row>
    <row r="876" spans="1:8" ht="47.25" hidden="1" outlineLevel="1" x14ac:dyDescent="0.25">
      <c r="A876" s="4" t="s">
        <v>1579</v>
      </c>
      <c r="B876" s="36" t="s">
        <v>1578</v>
      </c>
      <c r="C876" s="35">
        <v>14292800</v>
      </c>
      <c r="D876" s="54">
        <v>14292.8</v>
      </c>
      <c r="E876" s="35">
        <v>14292800</v>
      </c>
      <c r="F876" s="42">
        <v>13607.2</v>
      </c>
      <c r="G876" s="66">
        <f t="shared" si="23"/>
        <v>0</v>
      </c>
      <c r="H876" s="76"/>
    </row>
    <row r="877" spans="1:8" ht="47.25" hidden="1" outlineLevel="1" x14ac:dyDescent="0.25">
      <c r="A877" s="4" t="s">
        <v>1581</v>
      </c>
      <c r="B877" s="36" t="s">
        <v>1580</v>
      </c>
      <c r="C877" s="35">
        <v>142000</v>
      </c>
      <c r="D877" s="54">
        <v>142</v>
      </c>
      <c r="E877" s="35">
        <v>142000</v>
      </c>
      <c r="F877" s="42">
        <v>901.7</v>
      </c>
      <c r="G877" s="66">
        <f t="shared" ref="G877:G899" si="24">E877-C877</f>
        <v>0</v>
      </c>
      <c r="H877" s="76"/>
    </row>
    <row r="878" spans="1:8" ht="47.25" hidden="1" outlineLevel="1" x14ac:dyDescent="0.25">
      <c r="A878" s="4" t="s">
        <v>1583</v>
      </c>
      <c r="B878" s="36" t="s">
        <v>1582</v>
      </c>
      <c r="C878" s="35">
        <v>20600000</v>
      </c>
      <c r="D878" s="54">
        <v>20600</v>
      </c>
      <c r="E878" s="35">
        <v>20600000</v>
      </c>
      <c r="F878" s="42">
        <v>20600</v>
      </c>
      <c r="G878" s="66">
        <f t="shared" si="24"/>
        <v>0</v>
      </c>
      <c r="H878" s="76"/>
    </row>
    <row r="879" spans="1:8" ht="15.75" hidden="1" outlineLevel="1" x14ac:dyDescent="0.25">
      <c r="A879" s="4" t="s">
        <v>1585</v>
      </c>
      <c r="B879" s="36" t="s">
        <v>1584</v>
      </c>
      <c r="C879" s="35">
        <v>14769200</v>
      </c>
      <c r="D879" s="54">
        <v>14769.2</v>
      </c>
      <c r="E879" s="35">
        <v>14769200</v>
      </c>
      <c r="F879" s="42">
        <v>16169.2</v>
      </c>
      <c r="G879" s="66">
        <f t="shared" si="24"/>
        <v>0</v>
      </c>
      <c r="H879" s="76"/>
    </row>
    <row r="880" spans="1:8" ht="15.75" hidden="1" outlineLevel="1" x14ac:dyDescent="0.25">
      <c r="A880" s="4" t="s">
        <v>1587</v>
      </c>
      <c r="B880" s="36" t="s">
        <v>1586</v>
      </c>
      <c r="C880" s="35">
        <v>6187200</v>
      </c>
      <c r="D880" s="54">
        <v>6187.2</v>
      </c>
      <c r="E880" s="35">
        <v>6187200</v>
      </c>
      <c r="F880" s="42">
        <v>6187.2</v>
      </c>
      <c r="G880" s="66">
        <f t="shared" si="24"/>
        <v>0</v>
      </c>
      <c r="H880" s="76"/>
    </row>
    <row r="881" spans="1:8" ht="47.25" hidden="1" outlineLevel="1" x14ac:dyDescent="0.25">
      <c r="A881" s="4" t="s">
        <v>1589</v>
      </c>
      <c r="B881" s="36" t="s">
        <v>1588</v>
      </c>
      <c r="C881" s="35">
        <v>21085800</v>
      </c>
      <c r="D881" s="54">
        <v>21085.8</v>
      </c>
      <c r="E881" s="35">
        <v>21085800</v>
      </c>
      <c r="F881" s="42">
        <v>0</v>
      </c>
      <c r="G881" s="66">
        <f t="shared" si="24"/>
        <v>0</v>
      </c>
      <c r="H881" s="76"/>
    </row>
    <row r="882" spans="1:8" ht="47.25" hidden="1" outlineLevel="1" x14ac:dyDescent="0.25">
      <c r="A882" s="4" t="s">
        <v>1591</v>
      </c>
      <c r="B882" s="36" t="s">
        <v>1590</v>
      </c>
      <c r="C882" s="35">
        <v>96931213</v>
      </c>
      <c r="D882" s="54">
        <v>96931.213000000003</v>
      </c>
      <c r="E882" s="35">
        <v>96931213</v>
      </c>
      <c r="F882" s="42">
        <v>63493.599999999999</v>
      </c>
      <c r="G882" s="66">
        <f t="shared" si="24"/>
        <v>0</v>
      </c>
      <c r="H882" s="76"/>
    </row>
    <row r="883" spans="1:8" ht="78.75" hidden="1" outlineLevel="1" x14ac:dyDescent="0.25">
      <c r="A883" s="4" t="s">
        <v>1593</v>
      </c>
      <c r="B883" s="36" t="s">
        <v>1592</v>
      </c>
      <c r="C883" s="35">
        <v>8355400</v>
      </c>
      <c r="D883" s="54">
        <v>8355.4</v>
      </c>
      <c r="E883" s="35">
        <v>8355400</v>
      </c>
      <c r="F883" s="42">
        <v>0</v>
      </c>
      <c r="G883" s="66">
        <f t="shared" si="24"/>
        <v>0</v>
      </c>
      <c r="H883" s="76"/>
    </row>
    <row r="884" spans="1:8" ht="47.25" hidden="1" outlineLevel="1" x14ac:dyDescent="0.25">
      <c r="A884" s="4" t="s">
        <v>1595</v>
      </c>
      <c r="B884" s="36" t="s">
        <v>1594</v>
      </c>
      <c r="C884" s="35">
        <v>5614500</v>
      </c>
      <c r="D884" s="54">
        <v>5614.5</v>
      </c>
      <c r="E884" s="35">
        <v>5614500</v>
      </c>
      <c r="F884" s="42">
        <v>5642.2</v>
      </c>
      <c r="G884" s="66">
        <f t="shared" si="24"/>
        <v>0</v>
      </c>
      <c r="H884" s="76"/>
    </row>
    <row r="885" spans="1:8" ht="47.25" hidden="1" outlineLevel="1" x14ac:dyDescent="0.25">
      <c r="A885" s="4" t="s">
        <v>1596</v>
      </c>
      <c r="B885" s="36" t="s">
        <v>832</v>
      </c>
      <c r="C885" s="35">
        <v>10523000</v>
      </c>
      <c r="D885" s="54">
        <v>10523</v>
      </c>
      <c r="E885" s="35">
        <v>10523000</v>
      </c>
      <c r="F885" s="42">
        <v>11080</v>
      </c>
      <c r="G885" s="66">
        <f t="shared" si="24"/>
        <v>0</v>
      </c>
      <c r="H885" s="76"/>
    </row>
    <row r="886" spans="1:8" ht="31.5" hidden="1" outlineLevel="1" x14ac:dyDescent="0.25">
      <c r="A886" s="4" t="s">
        <v>1598</v>
      </c>
      <c r="B886" s="36" t="s">
        <v>1597</v>
      </c>
      <c r="C886" s="35">
        <v>1256100</v>
      </c>
      <c r="D886" s="54">
        <v>1256.0999999999999</v>
      </c>
      <c r="E886" s="35">
        <v>1256100</v>
      </c>
      <c r="F886" s="42">
        <v>1298.9000000000001</v>
      </c>
      <c r="G886" s="66">
        <f t="shared" si="24"/>
        <v>0</v>
      </c>
      <c r="H886" s="76"/>
    </row>
    <row r="887" spans="1:8" ht="31.5" hidden="1" outlineLevel="1" x14ac:dyDescent="0.25">
      <c r="A887" s="4" t="s">
        <v>1600</v>
      </c>
      <c r="B887" s="36" t="s">
        <v>1599</v>
      </c>
      <c r="C887" s="35">
        <v>9899800</v>
      </c>
      <c r="D887" s="54">
        <v>9899.7999999999993</v>
      </c>
      <c r="E887" s="35">
        <v>9899800</v>
      </c>
      <c r="F887" s="42">
        <v>10246.9</v>
      </c>
      <c r="G887" s="66">
        <f t="shared" si="24"/>
        <v>0</v>
      </c>
      <c r="H887" s="76"/>
    </row>
    <row r="888" spans="1:8" ht="47.25" hidden="1" outlineLevel="1" x14ac:dyDescent="0.25">
      <c r="A888" s="4" t="s">
        <v>1602</v>
      </c>
      <c r="B888" s="36" t="s">
        <v>1601</v>
      </c>
      <c r="C888" s="35">
        <v>9885000</v>
      </c>
      <c r="D888" s="54">
        <v>0</v>
      </c>
      <c r="E888" s="35">
        <v>9885000</v>
      </c>
      <c r="F888" s="42">
        <v>9885</v>
      </c>
      <c r="G888" s="66">
        <f t="shared" si="24"/>
        <v>0</v>
      </c>
      <c r="H888" s="76"/>
    </row>
    <row r="889" spans="1:8" ht="94.5" hidden="1" outlineLevel="1" x14ac:dyDescent="0.25">
      <c r="A889" s="4" t="s">
        <v>1604</v>
      </c>
      <c r="B889" s="36" t="s">
        <v>1603</v>
      </c>
      <c r="C889" s="35">
        <v>753000</v>
      </c>
      <c r="D889" s="54">
        <v>753</v>
      </c>
      <c r="E889" s="35">
        <v>753000</v>
      </c>
      <c r="F889" s="42">
        <v>753</v>
      </c>
      <c r="G889" s="66">
        <f t="shared" si="24"/>
        <v>0</v>
      </c>
      <c r="H889" s="76"/>
    </row>
    <row r="890" spans="1:8" ht="31.5" hidden="1" outlineLevel="1" x14ac:dyDescent="0.25">
      <c r="A890" s="4" t="s">
        <v>1606</v>
      </c>
      <c r="B890" s="36" t="s">
        <v>1605</v>
      </c>
      <c r="C890" s="35">
        <v>3838323</v>
      </c>
      <c r="D890" s="54">
        <v>0</v>
      </c>
      <c r="E890" s="79">
        <v>3488323</v>
      </c>
      <c r="F890" s="42">
        <v>4329.9759999999997</v>
      </c>
      <c r="G890" s="66">
        <f t="shared" si="24"/>
        <v>-350000</v>
      </c>
      <c r="H890" s="76"/>
    </row>
    <row r="891" spans="1:8" ht="15.75" hidden="1" outlineLevel="1" x14ac:dyDescent="0.25">
      <c r="A891" s="4" t="s">
        <v>1608</v>
      </c>
      <c r="B891" s="36" t="s">
        <v>1607</v>
      </c>
      <c r="C891" s="35">
        <v>1732121692</v>
      </c>
      <c r="D891" s="54">
        <v>0</v>
      </c>
      <c r="E891" s="35">
        <v>1722211834</v>
      </c>
      <c r="F891" s="42">
        <v>1744997.2390000001</v>
      </c>
      <c r="G891" s="66">
        <f t="shared" si="24"/>
        <v>-9909858</v>
      </c>
      <c r="H891" s="76"/>
    </row>
    <row r="892" spans="1:8" ht="47.25" hidden="1" outlineLevel="1" x14ac:dyDescent="0.25">
      <c r="A892" s="4" t="s">
        <v>1610</v>
      </c>
      <c r="B892" s="36" t="s">
        <v>1609</v>
      </c>
      <c r="C892" s="35">
        <v>3524946</v>
      </c>
      <c r="D892" s="54">
        <v>0</v>
      </c>
      <c r="E892" s="35">
        <v>3524946</v>
      </c>
      <c r="F892" s="42">
        <v>3082.2660000000001</v>
      </c>
      <c r="G892" s="66">
        <f t="shared" si="24"/>
        <v>0</v>
      </c>
      <c r="H892" s="76"/>
    </row>
    <row r="893" spans="1:8" ht="47.25" hidden="1" outlineLevel="1" x14ac:dyDescent="0.25">
      <c r="A893" s="4" t="s">
        <v>1612</v>
      </c>
      <c r="B893" s="36" t="s">
        <v>1611</v>
      </c>
      <c r="C893" s="35">
        <v>95190133</v>
      </c>
      <c r="D893" s="54">
        <v>0</v>
      </c>
      <c r="E893" s="35">
        <v>96899659</v>
      </c>
      <c r="F893" s="42">
        <v>94795.928</v>
      </c>
      <c r="G893" s="66">
        <f t="shared" si="24"/>
        <v>1709526</v>
      </c>
      <c r="H893" s="76"/>
    </row>
    <row r="894" spans="1:8" ht="31.5" hidden="1" outlineLevel="1" x14ac:dyDescent="0.25">
      <c r="A894" s="4" t="s">
        <v>1614</v>
      </c>
      <c r="B894" s="36" t="s">
        <v>1613</v>
      </c>
      <c r="C894" s="35">
        <v>5376777</v>
      </c>
      <c r="D894" s="54">
        <v>0</v>
      </c>
      <c r="E894" s="35">
        <v>5249425</v>
      </c>
      <c r="F894" s="42">
        <v>5127.3010000000004</v>
      </c>
      <c r="G894" s="66">
        <f t="shared" si="24"/>
        <v>-127352</v>
      </c>
      <c r="H894" s="76"/>
    </row>
    <row r="895" spans="1:8" ht="15.75" hidden="1" outlineLevel="1" x14ac:dyDescent="0.25">
      <c r="A895" s="4" t="s">
        <v>1616</v>
      </c>
      <c r="B895" s="36" t="s">
        <v>1615</v>
      </c>
      <c r="C895" s="35">
        <v>126039800</v>
      </c>
      <c r="D895" s="54">
        <v>0</v>
      </c>
      <c r="E895" s="35">
        <v>126039800</v>
      </c>
      <c r="F895" s="42">
        <v>119863.08500000001</v>
      </c>
      <c r="G895" s="66">
        <f t="shared" si="24"/>
        <v>0</v>
      </c>
      <c r="H895" s="76"/>
    </row>
    <row r="896" spans="1:8" ht="31.5" hidden="1" outlineLevel="1" x14ac:dyDescent="0.25">
      <c r="A896" s="4" t="s">
        <v>1618</v>
      </c>
      <c r="B896" s="36" t="s">
        <v>1617</v>
      </c>
      <c r="C896" s="35">
        <v>4211698</v>
      </c>
      <c r="D896" s="54">
        <v>0</v>
      </c>
      <c r="E896" s="35">
        <v>4231698</v>
      </c>
      <c r="F896" s="42">
        <v>4031.6979999999999</v>
      </c>
      <c r="G896" s="66">
        <f t="shared" si="24"/>
        <v>20000</v>
      </c>
      <c r="H896" s="76"/>
    </row>
    <row r="897" spans="1:8" ht="31.5" hidden="1" outlineLevel="1" x14ac:dyDescent="0.25">
      <c r="A897" s="4" t="s">
        <v>1620</v>
      </c>
      <c r="B897" s="36" t="s">
        <v>1619</v>
      </c>
      <c r="C897" s="35">
        <v>3832988</v>
      </c>
      <c r="D897" s="54">
        <v>0</v>
      </c>
      <c r="E897" s="35">
        <v>3962988</v>
      </c>
      <c r="F897" s="42">
        <v>3652.9879999999998</v>
      </c>
      <c r="G897" s="66">
        <f t="shared" si="24"/>
        <v>130000</v>
      </c>
      <c r="H897" s="76"/>
    </row>
    <row r="898" spans="1:8" ht="63" hidden="1" outlineLevel="1" x14ac:dyDescent="0.25">
      <c r="A898" s="4" t="s">
        <v>1622</v>
      </c>
      <c r="B898" s="36" t="s">
        <v>1621</v>
      </c>
      <c r="C898" s="35">
        <v>1417114</v>
      </c>
      <c r="D898" s="54">
        <v>0</v>
      </c>
      <c r="E898" s="35">
        <v>1417114</v>
      </c>
      <c r="F898" s="42">
        <v>1076.114</v>
      </c>
      <c r="G898" s="66">
        <f t="shared" si="24"/>
        <v>0</v>
      </c>
      <c r="H898" s="76"/>
    </row>
    <row r="899" spans="1:8" ht="47.25" hidden="1" outlineLevel="1" x14ac:dyDescent="0.25">
      <c r="A899" s="4" t="s">
        <v>1624</v>
      </c>
      <c r="B899" s="36" t="s">
        <v>1623</v>
      </c>
      <c r="C899" s="35">
        <v>501743134</v>
      </c>
      <c r="D899" s="54">
        <v>0</v>
      </c>
      <c r="E899" s="35">
        <v>501743134</v>
      </c>
      <c r="F899" s="42">
        <v>100000</v>
      </c>
      <c r="G899" s="66">
        <f t="shared" si="24"/>
        <v>0</v>
      </c>
      <c r="H899" s="76"/>
    </row>
    <row r="900" spans="1:8" ht="15.75" hidden="1" outlineLevel="1" x14ac:dyDescent="0.25">
      <c r="A900" s="4" t="s">
        <v>1626</v>
      </c>
      <c r="B900" s="36" t="s">
        <v>1625</v>
      </c>
      <c r="C900" s="35">
        <v>41719876</v>
      </c>
      <c r="D900" s="54">
        <v>0</v>
      </c>
      <c r="E900" s="35">
        <v>41719876</v>
      </c>
      <c r="F900" s="42">
        <v>41456.61</v>
      </c>
      <c r="G900" s="66">
        <f t="shared" ref="G900:G914" si="25">E900-C900</f>
        <v>0</v>
      </c>
      <c r="H900" s="76"/>
    </row>
    <row r="901" spans="1:8" ht="31.5" hidden="1" outlineLevel="1" x14ac:dyDescent="0.25">
      <c r="A901" s="4" t="s">
        <v>1627</v>
      </c>
      <c r="B901" s="36" t="s">
        <v>690</v>
      </c>
      <c r="C901" s="35">
        <v>576289132</v>
      </c>
      <c r="D901" s="54">
        <v>0</v>
      </c>
      <c r="E901" s="35">
        <v>575989916</v>
      </c>
      <c r="F901" s="42">
        <v>537467.63500000001</v>
      </c>
      <c r="G901" s="66">
        <f t="shared" si="25"/>
        <v>-299216</v>
      </c>
      <c r="H901" s="76"/>
    </row>
    <row r="902" spans="1:8" ht="47.25" hidden="1" outlineLevel="1" x14ac:dyDescent="0.25">
      <c r="A902" s="4" t="s">
        <v>1629</v>
      </c>
      <c r="B902" s="36" t="s">
        <v>1628</v>
      </c>
      <c r="C902" s="35">
        <v>51008673</v>
      </c>
      <c r="D902" s="54">
        <v>0</v>
      </c>
      <c r="E902" s="35">
        <v>51135052</v>
      </c>
      <c r="F902" s="42">
        <v>49105.106</v>
      </c>
      <c r="G902" s="66">
        <f t="shared" si="25"/>
        <v>126379</v>
      </c>
      <c r="H902" s="76"/>
    </row>
    <row r="903" spans="1:8" ht="47.25" hidden="1" outlineLevel="1" x14ac:dyDescent="0.25">
      <c r="A903" s="4" t="s">
        <v>1631</v>
      </c>
      <c r="B903" s="36" t="s">
        <v>1630</v>
      </c>
      <c r="C903" s="35">
        <v>3347541</v>
      </c>
      <c r="D903" s="54">
        <v>0</v>
      </c>
      <c r="E903" s="35">
        <v>3347541</v>
      </c>
      <c r="F903" s="42">
        <v>3238.7049999999999</v>
      </c>
      <c r="G903" s="66">
        <f t="shared" si="25"/>
        <v>0</v>
      </c>
      <c r="H903" s="76"/>
    </row>
    <row r="904" spans="1:8" ht="78.75" hidden="1" outlineLevel="1" x14ac:dyDescent="0.25">
      <c r="A904" s="4" t="s">
        <v>1633</v>
      </c>
      <c r="B904" s="36" t="s">
        <v>1632</v>
      </c>
      <c r="C904" s="35">
        <v>2430650</v>
      </c>
      <c r="D904" s="54">
        <v>0</v>
      </c>
      <c r="E904" s="35">
        <v>2172150</v>
      </c>
      <c r="F904" s="42">
        <v>2380.15</v>
      </c>
      <c r="G904" s="66">
        <f t="shared" si="25"/>
        <v>-258500</v>
      </c>
      <c r="H904" s="76"/>
    </row>
    <row r="905" spans="1:8" ht="15.75" hidden="1" outlineLevel="1" x14ac:dyDescent="0.25">
      <c r="A905" s="4" t="s">
        <v>1635</v>
      </c>
      <c r="B905" s="36" t="s">
        <v>1634</v>
      </c>
      <c r="C905" s="35">
        <v>85833794</v>
      </c>
      <c r="D905" s="54">
        <v>0</v>
      </c>
      <c r="E905" s="35">
        <v>88716602</v>
      </c>
      <c r="F905" s="42">
        <v>71737.255000000005</v>
      </c>
      <c r="G905" s="66">
        <f t="shared" si="25"/>
        <v>2882808</v>
      </c>
      <c r="H905" s="76"/>
    </row>
    <row r="906" spans="1:8" ht="48" hidden="1" outlineLevel="1" thickBot="1" x14ac:dyDescent="0.3">
      <c r="A906" s="4" t="s">
        <v>1637</v>
      </c>
      <c r="B906" s="36" t="s">
        <v>1636</v>
      </c>
      <c r="C906" s="35">
        <v>1296000</v>
      </c>
      <c r="D906" s="54">
        <v>0</v>
      </c>
      <c r="E906" s="35">
        <v>1296000</v>
      </c>
      <c r="F906" s="42">
        <v>1296</v>
      </c>
      <c r="G906" s="66">
        <f t="shared" si="25"/>
        <v>0</v>
      </c>
      <c r="H906" s="76"/>
    </row>
    <row r="907" spans="1:8" ht="16.5" hidden="1" outlineLevel="1" thickBot="1" x14ac:dyDescent="0.3">
      <c r="A907" s="7" t="s">
        <v>1732</v>
      </c>
      <c r="B907" s="37" t="s">
        <v>1731</v>
      </c>
      <c r="C907" s="35">
        <v>0</v>
      </c>
      <c r="D907" s="54">
        <v>0</v>
      </c>
      <c r="E907" s="35">
        <v>0</v>
      </c>
      <c r="F907" s="42">
        <v>100000</v>
      </c>
      <c r="G907" s="66">
        <f t="shared" si="25"/>
        <v>0</v>
      </c>
      <c r="H907" s="76"/>
    </row>
    <row r="908" spans="1:8" ht="31.5" hidden="1" outlineLevel="1" x14ac:dyDescent="0.25">
      <c r="A908" s="4" t="s">
        <v>1639</v>
      </c>
      <c r="B908" s="36" t="s">
        <v>1638</v>
      </c>
      <c r="C908" s="35">
        <v>1050000</v>
      </c>
      <c r="D908" s="54">
        <v>0</v>
      </c>
      <c r="E908" s="35">
        <v>860000</v>
      </c>
      <c r="F908" s="42">
        <v>856.5</v>
      </c>
      <c r="G908" s="66">
        <f t="shared" si="25"/>
        <v>-190000</v>
      </c>
      <c r="H908" s="76"/>
    </row>
    <row r="909" spans="1:8" ht="31.5" hidden="1" outlineLevel="1" x14ac:dyDescent="0.25">
      <c r="A909" s="4" t="s">
        <v>1641</v>
      </c>
      <c r="B909" s="36" t="s">
        <v>1640</v>
      </c>
      <c r="C909" s="35">
        <v>800000</v>
      </c>
      <c r="D909" s="54">
        <v>0</v>
      </c>
      <c r="E909" s="35">
        <v>800000</v>
      </c>
      <c r="F909" s="42">
        <v>800</v>
      </c>
      <c r="G909" s="66">
        <f t="shared" si="25"/>
        <v>0</v>
      </c>
      <c r="H909" s="76"/>
    </row>
    <row r="910" spans="1:8" ht="31.5" hidden="1" outlineLevel="1" x14ac:dyDescent="0.25">
      <c r="A910" s="4" t="s">
        <v>1643</v>
      </c>
      <c r="B910" s="36" t="s">
        <v>1642</v>
      </c>
      <c r="C910" s="35">
        <v>217600</v>
      </c>
      <c r="D910" s="54">
        <v>0</v>
      </c>
      <c r="E910" s="35">
        <v>217600</v>
      </c>
      <c r="F910" s="42">
        <v>0</v>
      </c>
      <c r="G910" s="66">
        <f t="shared" si="25"/>
        <v>0</v>
      </c>
      <c r="H910" s="76"/>
    </row>
    <row r="911" spans="1:8" ht="63" hidden="1" outlineLevel="1" x14ac:dyDescent="0.25">
      <c r="A911" s="4" t="s">
        <v>1645</v>
      </c>
      <c r="B911" s="36" t="s">
        <v>1644</v>
      </c>
      <c r="C911" s="35">
        <v>39553271</v>
      </c>
      <c r="D911" s="54">
        <v>0</v>
      </c>
      <c r="E911" s="35">
        <v>39553271</v>
      </c>
      <c r="F911" s="42">
        <v>37315.686999999998</v>
      </c>
      <c r="G911" s="66">
        <f t="shared" si="25"/>
        <v>0</v>
      </c>
      <c r="H911" s="76"/>
    </row>
    <row r="912" spans="1:8" ht="31.5" hidden="1" outlineLevel="1" x14ac:dyDescent="0.25">
      <c r="A912" s="4" t="s">
        <v>1647</v>
      </c>
      <c r="B912" s="36" t="s">
        <v>1646</v>
      </c>
      <c r="C912" s="35">
        <v>1004286</v>
      </c>
      <c r="D912" s="54">
        <v>0</v>
      </c>
      <c r="E912" s="35">
        <v>873222</v>
      </c>
      <c r="F912" s="42">
        <v>1004.2</v>
      </c>
      <c r="G912" s="66">
        <f t="shared" si="25"/>
        <v>-131064</v>
      </c>
      <c r="H912" s="76"/>
    </row>
    <row r="913" spans="1:8" ht="78.75" hidden="1" outlineLevel="1" x14ac:dyDescent="0.25">
      <c r="A913" s="4" t="s">
        <v>1649</v>
      </c>
      <c r="B913" s="36" t="s">
        <v>1648</v>
      </c>
      <c r="C913" s="35">
        <v>89422100</v>
      </c>
      <c r="D913" s="54">
        <v>89422.1</v>
      </c>
      <c r="E913" s="35">
        <v>89422100</v>
      </c>
      <c r="F913" s="42">
        <v>0</v>
      </c>
      <c r="G913" s="66">
        <f t="shared" si="25"/>
        <v>0</v>
      </c>
      <c r="H913" s="76"/>
    </row>
    <row r="914" spans="1:8" ht="126" hidden="1" outlineLevel="1" x14ac:dyDescent="0.25">
      <c r="A914" s="4" t="s">
        <v>1651</v>
      </c>
      <c r="B914" s="36" t="s">
        <v>1650</v>
      </c>
      <c r="C914" s="35">
        <v>42495000</v>
      </c>
      <c r="D914" s="54">
        <v>42495</v>
      </c>
      <c r="E914" s="35">
        <v>42495000</v>
      </c>
      <c r="F914" s="42">
        <v>0</v>
      </c>
      <c r="G914" s="66">
        <f t="shared" si="25"/>
        <v>0</v>
      </c>
      <c r="H914" s="76"/>
    </row>
    <row r="915" spans="1:8" ht="15.75" x14ac:dyDescent="0.25">
      <c r="A915" s="1"/>
      <c r="B915" s="2" t="s">
        <v>1652</v>
      </c>
      <c r="C915" s="80">
        <f>C3+C73+C173+C249+C260+C303+C308+C327+C349+C380+C444+C486+C508+C543+C570+C579+C612+C652+C708+C768+C784+C797+C805+C828+C844+C864+C875</f>
        <v>86395108820</v>
      </c>
      <c r="D915" s="81">
        <v>0</v>
      </c>
      <c r="E915" s="80">
        <f>E3+E73+E173+E249+E260+E303+E308+E327+E349+E380+E444+E486+E508+E543+E570+E579+E612+E652+E708+E768+E784+E797+E805+E828+E844+E864+E875</f>
        <v>88230262523</v>
      </c>
      <c r="F915" s="44">
        <v>0</v>
      </c>
      <c r="G915" s="80">
        <f>G3+G73+G173+G249+G260+G303+G308+G327+G349+G380+G444+G486+G508+G543+G570+G579+G612+G652+G708+G768+G784+G797+G805+G828+G844+G864+G875</f>
        <v>1835153703</v>
      </c>
      <c r="H915" s="65"/>
    </row>
  </sheetData>
  <mergeCells count="1">
    <mergeCell ref="A1:H1"/>
  </mergeCells>
  <pageMargins left="0.39370078740157483" right="0.39370078740157483" top="0.39370078740157483" bottom="0.39370078740157483" header="0.31496062992125984" footer="0.31496062992125984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I46"/>
  <sheetViews>
    <sheetView topLeftCell="A13" workbookViewId="0">
      <selection activeCell="H41" sqref="H41"/>
    </sheetView>
  </sheetViews>
  <sheetFormatPr defaultRowHeight="15" x14ac:dyDescent="0.25"/>
  <cols>
    <col min="7" max="7" width="16.140625" customWidth="1"/>
    <col min="8" max="8" width="15.7109375" customWidth="1"/>
    <col min="9" max="9" width="15.28515625" customWidth="1"/>
  </cols>
  <sheetData>
    <row r="2" spans="7:9" ht="15.75" x14ac:dyDescent="0.25">
      <c r="G2" s="10">
        <v>639673015</v>
      </c>
      <c r="H2">
        <v>9000000</v>
      </c>
      <c r="I2" s="12">
        <f>G2+H2</f>
        <v>648673015</v>
      </c>
    </row>
    <row r="3" spans="7:9" ht="15.75" x14ac:dyDescent="0.25">
      <c r="G3" s="10">
        <v>416504454</v>
      </c>
      <c r="H3">
        <v>9000000</v>
      </c>
      <c r="I3" s="12">
        <f>G3+H3</f>
        <v>425504454</v>
      </c>
    </row>
    <row r="4" spans="7:9" ht="15.75" x14ac:dyDescent="0.25">
      <c r="G4" s="8">
        <v>1624235111</v>
      </c>
      <c r="H4">
        <v>9000000</v>
      </c>
      <c r="I4" s="12">
        <f>G4+H4</f>
        <v>1633235111</v>
      </c>
    </row>
    <row r="6" spans="7:9" ht="15.75" x14ac:dyDescent="0.25">
      <c r="G6" s="9">
        <v>10579290251</v>
      </c>
      <c r="H6">
        <v>902000000</v>
      </c>
      <c r="I6" s="12">
        <f>G6+H6</f>
        <v>11481290251</v>
      </c>
    </row>
    <row r="7" spans="7:9" ht="15.75" x14ac:dyDescent="0.25">
      <c r="G7" s="9">
        <v>5117314395</v>
      </c>
      <c r="H7">
        <v>902000000</v>
      </c>
      <c r="I7" s="12">
        <f>G7+H7</f>
        <v>6019314395</v>
      </c>
    </row>
    <row r="8" spans="7:9" ht="15.75" x14ac:dyDescent="0.25">
      <c r="G8" s="8">
        <v>13829902488</v>
      </c>
    </row>
    <row r="9" spans="7:9" ht="15.75" x14ac:dyDescent="0.25">
      <c r="G9" s="9">
        <v>11056693440</v>
      </c>
      <c r="H9">
        <v>556398600</v>
      </c>
      <c r="I9" s="12">
        <f t="shared" ref="I9:I10" si="0">G9+H9</f>
        <v>11613092040</v>
      </c>
    </row>
    <row r="10" spans="7:9" ht="15.75" x14ac:dyDescent="0.25">
      <c r="G10" s="9">
        <v>7148867380</v>
      </c>
      <c r="H10">
        <v>556398600</v>
      </c>
      <c r="I10" s="12">
        <f t="shared" si="0"/>
        <v>7705265980</v>
      </c>
    </row>
    <row r="13" spans="7:9" ht="15.75" x14ac:dyDescent="0.25">
      <c r="G13" s="10">
        <v>282473700</v>
      </c>
    </row>
    <row r="14" spans="7:9" ht="15.75" x14ac:dyDescent="0.25">
      <c r="G14">
        <v>582098600</v>
      </c>
      <c r="I14" s="17">
        <v>153065500</v>
      </c>
    </row>
    <row r="15" spans="7:9" x14ac:dyDescent="0.25">
      <c r="G15" s="12">
        <f>SUM(G13:G14)</f>
        <v>864572300</v>
      </c>
      <c r="H15" s="14">
        <v>20480100</v>
      </c>
      <c r="I15" s="13">
        <v>300000000</v>
      </c>
    </row>
    <row r="16" spans="7:9" ht="15.75" x14ac:dyDescent="0.25">
      <c r="H16" s="25">
        <v>-11700</v>
      </c>
      <c r="I16" s="12">
        <f>SUM(I14:I15)</f>
        <v>453065500</v>
      </c>
    </row>
    <row r="17" spans="7:9" ht="15.75" x14ac:dyDescent="0.25">
      <c r="G17" s="8">
        <v>13273503888</v>
      </c>
      <c r="H17" s="20">
        <f>SUM(H15:H16)</f>
        <v>20468400</v>
      </c>
    </row>
    <row r="18" spans="7:9" ht="15.75" x14ac:dyDescent="0.25">
      <c r="G18">
        <v>556398600</v>
      </c>
      <c r="I18" s="18">
        <v>158193020</v>
      </c>
    </row>
    <row r="19" spans="7:9" ht="15.75" x14ac:dyDescent="0.25">
      <c r="G19" s="12">
        <f>SUM(G17:G18)</f>
        <v>13829902488</v>
      </c>
      <c r="H19" s="15">
        <v>34108100</v>
      </c>
      <c r="I19" s="18">
        <v>8567180</v>
      </c>
    </row>
    <row r="20" spans="7:9" ht="15.75" x14ac:dyDescent="0.25">
      <c r="H20" s="26">
        <v>-25321800</v>
      </c>
      <c r="I20" s="12">
        <f>SUM(I18:I19)</f>
        <v>166760200</v>
      </c>
    </row>
    <row r="21" spans="7:9" ht="15.75" x14ac:dyDescent="0.25">
      <c r="G21" s="10">
        <v>1015807266</v>
      </c>
      <c r="H21" s="20">
        <f>SUM(H19:H20)</f>
        <v>8786300</v>
      </c>
    </row>
    <row r="22" spans="7:9" x14ac:dyDescent="0.25">
      <c r="G22">
        <v>902000000</v>
      </c>
      <c r="I22" s="14">
        <v>553180200</v>
      </c>
    </row>
    <row r="23" spans="7:9" ht="15.75" x14ac:dyDescent="0.25">
      <c r="G23" s="12">
        <f>SUM(G21:G22)</f>
        <v>1917807266</v>
      </c>
      <c r="H23" s="15">
        <v>28800000</v>
      </c>
      <c r="I23" s="19">
        <v>554800</v>
      </c>
    </row>
    <row r="24" spans="7:9" ht="15.75" x14ac:dyDescent="0.25">
      <c r="H24" s="21">
        <v>-19197500</v>
      </c>
      <c r="I24" s="20">
        <f>SUM(I22:I23)</f>
        <v>553735000</v>
      </c>
    </row>
    <row r="25" spans="7:9" ht="15.75" x14ac:dyDescent="0.25">
      <c r="G25" s="10">
        <v>918436549</v>
      </c>
      <c r="H25" s="20">
        <f>SUM(H23:H24)</f>
        <v>9602500</v>
      </c>
    </row>
    <row r="26" spans="7:9" x14ac:dyDescent="0.25">
      <c r="G26">
        <v>902000000</v>
      </c>
      <c r="I26" s="15">
        <v>58270200</v>
      </c>
    </row>
    <row r="27" spans="7:9" ht="15.75" x14ac:dyDescent="0.25">
      <c r="G27" s="12">
        <f>SUM(G25:G26)</f>
        <v>1820436549</v>
      </c>
      <c r="H27" s="15">
        <v>20415000</v>
      </c>
      <c r="I27" s="21">
        <v>34909300</v>
      </c>
    </row>
    <row r="28" spans="7:9" ht="15.75" x14ac:dyDescent="0.25">
      <c r="H28" s="21">
        <v>-18557200</v>
      </c>
      <c r="I28" s="20">
        <f>SUM(I26:I27)</f>
        <v>93179500</v>
      </c>
    </row>
    <row r="29" spans="7:9" ht="15.75" x14ac:dyDescent="0.25">
      <c r="G29" s="11">
        <v>11560156702</v>
      </c>
      <c r="H29" s="20">
        <f>SUM(H27:H28)</f>
        <v>1857800</v>
      </c>
    </row>
    <row r="30" spans="7:9" x14ac:dyDescent="0.25">
      <c r="G30">
        <v>902000000</v>
      </c>
      <c r="I30" s="83">
        <v>1992861</v>
      </c>
    </row>
    <row r="31" spans="7:9" x14ac:dyDescent="0.25">
      <c r="G31" s="12">
        <f>SUM(G29:G30)</f>
        <v>12462156702</v>
      </c>
      <c r="I31" s="84"/>
    </row>
    <row r="32" spans="7:9" x14ac:dyDescent="0.25">
      <c r="H32" s="27">
        <v>1442900</v>
      </c>
      <c r="I32" s="85"/>
    </row>
    <row r="33" spans="7:9" x14ac:dyDescent="0.25">
      <c r="G33" s="16">
        <v>2689900</v>
      </c>
      <c r="H33" s="16">
        <v>373148000</v>
      </c>
      <c r="I33" s="16">
        <v>1327326000</v>
      </c>
    </row>
    <row r="34" spans="7:9" x14ac:dyDescent="0.25">
      <c r="G34" s="28">
        <v>-69900</v>
      </c>
      <c r="H34" s="12">
        <f>SUM(H32:H33)</f>
        <v>374590900</v>
      </c>
      <c r="I34" s="12">
        <f>SUM(I30:I33)</f>
        <v>1329318861</v>
      </c>
    </row>
    <row r="35" spans="7:9" x14ac:dyDescent="0.25">
      <c r="G35" s="20">
        <f>SUM(G33:G34)</f>
        <v>2620000</v>
      </c>
    </row>
    <row r="36" spans="7:9" x14ac:dyDescent="0.25">
      <c r="H36" s="14">
        <v>8382400</v>
      </c>
      <c r="I36" s="16">
        <v>1329318861</v>
      </c>
    </row>
    <row r="37" spans="7:9" ht="15.75" x14ac:dyDescent="0.25">
      <c r="G37" s="15">
        <v>12091002</v>
      </c>
      <c r="H37" s="28">
        <v>-26100</v>
      </c>
      <c r="I37" s="23">
        <v>1023839</v>
      </c>
    </row>
    <row r="38" spans="7:9" x14ac:dyDescent="0.25">
      <c r="G38" s="29">
        <v>-272986</v>
      </c>
      <c r="H38" s="20">
        <f>SUM(H36:H37)</f>
        <v>8356300</v>
      </c>
      <c r="I38" s="20">
        <f>SUM(I36:I37)</f>
        <v>1330342700</v>
      </c>
    </row>
    <row r="39" spans="7:9" x14ac:dyDescent="0.25">
      <c r="G39" s="30">
        <v>-262414</v>
      </c>
    </row>
    <row r="40" spans="7:9" x14ac:dyDescent="0.25">
      <c r="G40" s="30">
        <f>SUM(G37:G39)</f>
        <v>11555602</v>
      </c>
      <c r="H40" s="29">
        <v>39200700</v>
      </c>
      <c r="I40" s="15">
        <v>82972400</v>
      </c>
    </row>
    <row r="41" spans="7:9" ht="15.75" x14ac:dyDescent="0.25">
      <c r="H41" s="10">
        <v>746728300</v>
      </c>
      <c r="I41" s="24">
        <v>133929876.14</v>
      </c>
    </row>
    <row r="42" spans="7:9" x14ac:dyDescent="0.25">
      <c r="G42" s="22">
        <v>216902276.13999999</v>
      </c>
      <c r="H42" s="12">
        <f>SUM(H40:H41)</f>
        <v>785929000</v>
      </c>
      <c r="I42" s="20">
        <f>SUM(I40:I41)</f>
        <v>216902276.13999999</v>
      </c>
    </row>
    <row r="43" spans="7:9" x14ac:dyDescent="0.25">
      <c r="G43" s="28">
        <v>-6634300</v>
      </c>
    </row>
    <row r="44" spans="7:9" x14ac:dyDescent="0.25">
      <c r="G44" s="20">
        <f>SUM(G42:G43)</f>
        <v>210267976.13999999</v>
      </c>
      <c r="I44" s="29">
        <v>39200700</v>
      </c>
    </row>
    <row r="45" spans="7:9" ht="15.75" x14ac:dyDescent="0.25">
      <c r="I45" s="31">
        <v>556398600</v>
      </c>
    </row>
    <row r="46" spans="7:9" x14ac:dyDescent="0.25">
      <c r="I46" s="12">
        <f>SUM(I44:I45)</f>
        <v>595599300</v>
      </c>
    </row>
  </sheetData>
  <mergeCells count="1">
    <mergeCell ref="I30:I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 Максим Алексеевич</dc:creator>
  <cp:lastModifiedBy>Ушаков Максим Алексеевич</cp:lastModifiedBy>
  <cp:lastPrinted>2020-12-09T07:55:53Z</cp:lastPrinted>
  <dcterms:created xsi:type="dcterms:W3CDTF">2020-09-16T09:32:20Z</dcterms:created>
  <dcterms:modified xsi:type="dcterms:W3CDTF">2020-12-09T07:57:04Z</dcterms:modified>
</cp:coreProperties>
</file>