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85" yWindow="30" windowWidth="11595" windowHeight="12450"/>
  </bookViews>
  <sheets>
    <sheet name="Лист1" sheetId="1" r:id="rId1"/>
    <sheet name="Лист2" sheetId="2" r:id="rId2"/>
  </sheets>
  <definedNames>
    <definedName name="_xlnm._FilterDatabase" localSheetId="0" hidden="1">Лист1!$B$2:$G$188</definedName>
    <definedName name="_xlnm.Print_Titles" localSheetId="0">Лист1!$2:$2</definedName>
    <definedName name="_xlnm.Print_Area" localSheetId="0">Лист1!$B$1:$K$188</definedName>
  </definedNames>
  <calcPr calcId="145621"/>
</workbook>
</file>

<file path=xl/calcChain.xml><?xml version="1.0" encoding="utf-8"?>
<calcChain xmlns="http://schemas.openxmlformats.org/spreadsheetml/2006/main">
  <c r="H5" i="1" l="1"/>
  <c r="G17" i="1"/>
  <c r="H17" i="1"/>
  <c r="K66" i="1" l="1"/>
  <c r="K186" i="1" l="1"/>
  <c r="K185" i="1"/>
  <c r="K184" i="1"/>
  <c r="K183" i="1"/>
  <c r="K181" i="1"/>
  <c r="K180" i="1"/>
  <c r="K177" i="1"/>
  <c r="K176" i="1"/>
  <c r="K173" i="1"/>
  <c r="K170" i="1"/>
  <c r="K169" i="1"/>
  <c r="K168" i="1"/>
  <c r="K167" i="1"/>
  <c r="K166" i="1"/>
  <c r="K165" i="1"/>
  <c r="K164" i="1"/>
  <c r="K163" i="1"/>
  <c r="K162" i="1"/>
  <c r="K161" i="1"/>
  <c r="K160" i="1"/>
  <c r="K159" i="1"/>
  <c r="K158" i="1"/>
  <c r="K157" i="1"/>
  <c r="K156" i="1"/>
  <c r="K155" i="1"/>
  <c r="K154" i="1"/>
  <c r="K153" i="1"/>
  <c r="K152" i="1"/>
  <c r="K151" i="1"/>
  <c r="K150" i="1"/>
  <c r="K149" i="1"/>
  <c r="K148" i="1"/>
  <c r="K147" i="1"/>
  <c r="K146" i="1"/>
  <c r="K145" i="1"/>
  <c r="K144" i="1"/>
  <c r="K143" i="1"/>
  <c r="K142" i="1"/>
  <c r="K141" i="1"/>
  <c r="K139" i="1"/>
  <c r="K138" i="1"/>
  <c r="K137" i="1"/>
  <c r="K136" i="1"/>
  <c r="K135" i="1"/>
  <c r="K133" i="1"/>
  <c r="K132" i="1"/>
  <c r="K131" i="1"/>
  <c r="K129" i="1"/>
  <c r="K128" i="1"/>
  <c r="K126" i="1"/>
  <c r="K124" i="1"/>
  <c r="K123" i="1"/>
  <c r="K122" i="1"/>
  <c r="K121" i="1"/>
  <c r="K120" i="1"/>
  <c r="K119" i="1"/>
  <c r="K118" i="1"/>
  <c r="K117" i="1"/>
  <c r="K116" i="1"/>
  <c r="K115" i="1"/>
  <c r="K111" i="1"/>
  <c r="K110" i="1"/>
  <c r="K109" i="1"/>
  <c r="K108" i="1"/>
  <c r="K107" i="1"/>
  <c r="K106" i="1"/>
  <c r="K105" i="1"/>
  <c r="K104" i="1"/>
  <c r="K103" i="1"/>
  <c r="K102" i="1"/>
  <c r="K100" i="1"/>
  <c r="K99" i="1"/>
  <c r="K98" i="1"/>
  <c r="K97" i="1"/>
  <c r="K96" i="1"/>
  <c r="K95" i="1"/>
  <c r="K93" i="1"/>
  <c r="K89" i="1"/>
  <c r="K88" i="1"/>
  <c r="K87" i="1"/>
  <c r="K86" i="1"/>
  <c r="K85" i="1"/>
  <c r="K84" i="1"/>
  <c r="K83" i="1"/>
  <c r="K82" i="1"/>
  <c r="K81" i="1"/>
  <c r="K80" i="1"/>
  <c r="K79" i="1"/>
  <c r="K78" i="1"/>
  <c r="K76" i="1"/>
  <c r="K75" i="1"/>
  <c r="K74" i="1"/>
  <c r="K73" i="1"/>
  <c r="K72" i="1"/>
  <c r="K71" i="1"/>
  <c r="K70" i="1"/>
  <c r="K69"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6" i="1"/>
  <c r="K15" i="1"/>
  <c r="K14" i="1"/>
  <c r="K13" i="1"/>
  <c r="K12" i="1"/>
  <c r="K11" i="1"/>
  <c r="K9" i="1"/>
  <c r="K8" i="1"/>
  <c r="K7" i="1"/>
  <c r="K6" i="1"/>
  <c r="H3" i="1"/>
  <c r="I188" i="1" l="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6" i="1"/>
  <c r="I15" i="1"/>
  <c r="I14" i="1"/>
  <c r="I13" i="1"/>
  <c r="I12" i="1"/>
  <c r="I11" i="1"/>
  <c r="I10" i="1"/>
  <c r="I9" i="1"/>
  <c r="I8" i="1"/>
  <c r="I7" i="1"/>
  <c r="I6" i="1"/>
  <c r="J92" i="1"/>
  <c r="J125" i="1"/>
  <c r="J182" i="1"/>
  <c r="J188" i="1"/>
  <c r="J187" i="1"/>
  <c r="J140" i="1"/>
  <c r="J120" i="1" l="1"/>
  <c r="J101" i="1"/>
  <c r="J94" i="1"/>
  <c r="J10" i="1"/>
  <c r="J186" i="1" l="1"/>
  <c r="J185" i="1"/>
  <c r="J184" i="1"/>
  <c r="J183" i="1"/>
  <c r="J181" i="1"/>
  <c r="J180" i="1"/>
  <c r="J179" i="1"/>
  <c r="J178" i="1"/>
  <c r="J177" i="1"/>
  <c r="J176" i="1"/>
  <c r="J175" i="1"/>
  <c r="J174" i="1"/>
  <c r="J173" i="1"/>
  <c r="J172" i="1"/>
  <c r="J171" i="1"/>
  <c r="J170" i="1"/>
  <c r="J169" i="1"/>
  <c r="J168" i="1"/>
  <c r="J167" i="1"/>
  <c r="J166" i="1"/>
  <c r="J165" i="1"/>
  <c r="J164" i="1"/>
  <c r="J163" i="1"/>
  <c r="J162" i="1"/>
  <c r="J161" i="1"/>
  <c r="J160" i="1"/>
  <c r="J159" i="1"/>
  <c r="J158" i="1"/>
  <c r="J157" i="1"/>
  <c r="J156" i="1"/>
  <c r="J155" i="1"/>
  <c r="J154" i="1"/>
  <c r="J153" i="1"/>
  <c r="J152" i="1"/>
  <c r="J151" i="1"/>
  <c r="J150" i="1"/>
  <c r="J149" i="1"/>
  <c r="J148" i="1"/>
  <c r="J147" i="1"/>
  <c r="J146" i="1"/>
  <c r="J145" i="1"/>
  <c r="J144" i="1"/>
  <c r="J143" i="1"/>
  <c r="J142" i="1"/>
  <c r="J141" i="1"/>
  <c r="J139" i="1"/>
  <c r="J138" i="1"/>
  <c r="J137" i="1"/>
  <c r="J136" i="1"/>
  <c r="J135" i="1"/>
  <c r="J134" i="1"/>
  <c r="J133" i="1"/>
  <c r="J132" i="1"/>
  <c r="J131" i="1"/>
  <c r="J130" i="1"/>
  <c r="J129" i="1"/>
  <c r="J128" i="1"/>
  <c r="J127" i="1"/>
  <c r="J126" i="1"/>
  <c r="J124" i="1"/>
  <c r="J123" i="1"/>
  <c r="J122" i="1"/>
  <c r="J121" i="1"/>
  <c r="J119" i="1"/>
  <c r="J118" i="1"/>
  <c r="J117" i="1"/>
  <c r="J116" i="1"/>
  <c r="J115" i="1"/>
  <c r="J114" i="1"/>
  <c r="J113" i="1"/>
  <c r="J112" i="1"/>
  <c r="J111" i="1"/>
  <c r="J110" i="1"/>
  <c r="J109" i="1"/>
  <c r="J108" i="1"/>
  <c r="J107" i="1"/>
  <c r="J106" i="1"/>
  <c r="J105" i="1"/>
  <c r="J104" i="1"/>
  <c r="J103" i="1"/>
  <c r="J102" i="1"/>
  <c r="J100" i="1"/>
  <c r="J99" i="1"/>
  <c r="J98" i="1"/>
  <c r="J97" i="1"/>
  <c r="J96" i="1"/>
  <c r="J95" i="1"/>
  <c r="J93"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6" i="1"/>
  <c r="J15" i="1"/>
  <c r="J14" i="1"/>
  <c r="J13" i="1"/>
  <c r="J12" i="1"/>
  <c r="J11" i="1"/>
  <c r="J9" i="1"/>
  <c r="J8" i="1"/>
  <c r="J7" i="1"/>
  <c r="J6" i="1"/>
  <c r="E17" i="1" l="1"/>
  <c r="D17" i="1"/>
  <c r="K17" i="1" s="1"/>
  <c r="G5" i="1"/>
  <c r="F5" i="1"/>
  <c r="F17" i="1" s="1"/>
  <c r="E5" i="1"/>
  <c r="D5" i="1"/>
  <c r="K5" i="1" s="1"/>
  <c r="J5" i="1" l="1"/>
  <c r="I5" i="1"/>
  <c r="E4" i="1"/>
  <c r="D4" i="1"/>
  <c r="K4" i="1" s="1"/>
  <c r="F40" i="1"/>
  <c r="F38" i="1"/>
  <c r="D3" i="1" l="1"/>
  <c r="K3" i="1" s="1"/>
  <c r="F3" i="1"/>
  <c r="E3" i="1"/>
  <c r="I17" i="1"/>
  <c r="J17" i="1"/>
  <c r="G4" i="1"/>
  <c r="G3" i="1" s="1"/>
  <c r="I4" i="1"/>
  <c r="I3" i="1"/>
  <c r="J4" i="1" l="1"/>
</calcChain>
</file>

<file path=xl/sharedStrings.xml><?xml version="1.0" encoding="utf-8"?>
<sst xmlns="http://schemas.openxmlformats.org/spreadsheetml/2006/main" count="307" uniqueCount="307">
  <si>
    <t>Наименование доходов</t>
  </si>
  <si>
    <t>000 1 00 00000 00 0000 000</t>
  </si>
  <si>
    <t>Налог на прибыль организаций</t>
  </si>
  <si>
    <t>Налог на доходы физических лиц</t>
  </si>
  <si>
    <t>000 1 03 02000 01 0000 110</t>
  </si>
  <si>
    <t>Налог на имущество организаций</t>
  </si>
  <si>
    <t>Транспортный налог</t>
  </si>
  <si>
    <t>000 1 08 00000 00 0000 000</t>
  </si>
  <si>
    <t>Государственная пошлина</t>
  </si>
  <si>
    <t>000 1 11 00000 00 0000 000</t>
  </si>
  <si>
    <t>Доходы от использования имущества, находящегося в государственной и муниципальной собственности</t>
  </si>
  <si>
    <t>000 1 12 00000 00 0000 000</t>
  </si>
  <si>
    <t>Платежи при пользовании природными ресурсами</t>
  </si>
  <si>
    <t>Плата за негативное воздействие на окружающую среду</t>
  </si>
  <si>
    <t>Платежи при пользовании недрами</t>
  </si>
  <si>
    <t>Плата за использование лесов</t>
  </si>
  <si>
    <t>000 1 13 00000 00 0000 000</t>
  </si>
  <si>
    <t>000 1 14 00000 00 0000 000</t>
  </si>
  <si>
    <t>Доходы от продажи материальных и нематериальных активов</t>
  </si>
  <si>
    <t>000 1 16 00000 00 0000 000</t>
  </si>
  <si>
    <t>Штрафы, санкции, возмещение ущерба</t>
  </si>
  <si>
    <t>000 1 17 00000 00 0000 000</t>
  </si>
  <si>
    <t>Прочие неналоговые доходы</t>
  </si>
  <si>
    <t>000 1 17 05020 02 0000 180</t>
  </si>
  <si>
    <t>000 1 12 04000 00 0000 120</t>
  </si>
  <si>
    <t>000 1 12 01000 01 0000 120</t>
  </si>
  <si>
    <t>000 1 11 07012 02 0000 120</t>
  </si>
  <si>
    <t>000 1 11 05032 02 0000 120</t>
  </si>
  <si>
    <t>000 1 11 05022 02 0000 120</t>
  </si>
  <si>
    <t>000 1 11 03020 02 0000 120</t>
  </si>
  <si>
    <t>000 1 11 01020 02 0000 120</t>
  </si>
  <si>
    <t>000 1 06 02000 02 0000 110</t>
  </si>
  <si>
    <t>000 1 06 04000 02 0000 110</t>
  </si>
  <si>
    <t>000 1 05 01000 00 0000 110</t>
  </si>
  <si>
    <t>000 1 01 02000 01 0000 110</t>
  </si>
  <si>
    <t xml:space="preserve">000 1 01 00000 00 0000 000 </t>
  </si>
  <si>
    <t xml:space="preserve">000 1 01 01000 00 0000 110 </t>
  </si>
  <si>
    <t>Доходы от оказания платных услуг (работ) и компенсации затрат государства</t>
  </si>
  <si>
    <t>000 1 12 02000 00 0000 120</t>
  </si>
  <si>
    <t>000 1 06 05000 02 0000 110</t>
  </si>
  <si>
    <t>Налог на игорный бизнес</t>
  </si>
  <si>
    <t>000 2 00 00000 00 0000 000</t>
  </si>
  <si>
    <t>000 2 02 00000 00 0000 000</t>
  </si>
  <si>
    <t>Иные межбюджетные трансферты</t>
  </si>
  <si>
    <t>000 1 11 05100 02 0000 120</t>
  </si>
  <si>
    <t>Плата от реализации соглашений об установлении сервитутов в отношении земельных участков в границах полос отвода автомобильных дорог общего пользования регионального или межмуниципального значения в целях строительства (реконструкции), капитального ремонта и эксплуатации объектов дорожного сервиса, прокладки, переноса, переустройства и эксплуатации инженерных коммуникаций, установки и эксплуатации рекламных конструкций</t>
  </si>
  <si>
    <t>000 1 07 01000 01 0000 110</t>
  </si>
  <si>
    <t>Налог на добычу полезных ископаемых</t>
  </si>
  <si>
    <t>000 1 07 04000 01 0000 110</t>
  </si>
  <si>
    <t>Сборы за пользование объектами животного мира и за пользование объектами водных биологических ресурсов</t>
  </si>
  <si>
    <t>Субвенции бюджетам бюджетной системы Российской Федерации</t>
  </si>
  <si>
    <t>Код бюджетной классификации РФ</t>
  </si>
  <si>
    <t>Налог, взимаемый в связи с применением упрощенной системы налогообложения</t>
  </si>
  <si>
    <t>000 2 02 25567 02 0000 150</t>
  </si>
  <si>
    <t>000 2 02 25568 02 0000 150</t>
  </si>
  <si>
    <t>000 2 02 27112 02 0000 150</t>
  </si>
  <si>
    <t>000 2 02 35128 02 0000 150</t>
  </si>
  <si>
    <t>000 2 02 35129 02 0000 150</t>
  </si>
  <si>
    <t>000 2 02 25066 02 0000 150</t>
  </si>
  <si>
    <t>000 2 02 25516 02 0000 150</t>
  </si>
  <si>
    <t>000 2 02 35118 02 0000 150</t>
  </si>
  <si>
    <t>000 2 02 35120 02 0000 150</t>
  </si>
  <si>
    <t>000 2 02 35900 02 0000 150</t>
  </si>
  <si>
    <t>000 2 02 10000 00 0000 150</t>
  </si>
  <si>
    <t>000 2 02 20000 00 0000 150</t>
  </si>
  <si>
    <t>000 2 02 30000 00 0000 150</t>
  </si>
  <si>
    <t>000 2 02 40000 00 0000 150</t>
  </si>
  <si>
    <t>000 2 02 45141 02 0000 150</t>
  </si>
  <si>
    <t>000 2 02 45142 02 0000 150</t>
  </si>
  <si>
    <t>000 2 02 25527 02 0000 150</t>
  </si>
  <si>
    <t>000 2 02 27111 02 0000 150</t>
  </si>
  <si>
    <t xml:space="preserve">000 2 02 25027 02 0000 150
</t>
  </si>
  <si>
    <t>000 2 02 25081 02 0000 150</t>
  </si>
  <si>
    <t>000 2 02 25084 02 0000 150</t>
  </si>
  <si>
    <t>000 2 02 25086 02 0000 150</t>
  </si>
  <si>
    <t xml:space="preserve">000 2 02 25097 02 0000 150
</t>
  </si>
  <si>
    <t>000 2 02 25138 02 0000 150</t>
  </si>
  <si>
    <t>000 2 02 25202 02 0000 150</t>
  </si>
  <si>
    <t>000 2 02 25228 02 0000 150</t>
  </si>
  <si>
    <t>000 2 02 25382 02 0000 150</t>
  </si>
  <si>
    <t>Субсидии бюджетам субъектов Российской Федерации на реализацию отдельных мероприятий государственной программы Российской Федерации "Развитие здравоохранения"</t>
  </si>
  <si>
    <t>000 2 02 25402 02 0000 150</t>
  </si>
  <si>
    <t>000 2 02 25466 02 0000 150</t>
  </si>
  <si>
    <t>000 2 02 25467 02 0000 150</t>
  </si>
  <si>
    <t>000 2 02 25517 02 0000 150</t>
  </si>
  <si>
    <t>000 2 02 35137 02 0000 150</t>
  </si>
  <si>
    <t>000 2 02 35220 02 0000 150</t>
  </si>
  <si>
    <t>000 2 02 35240 02 0000 150</t>
  </si>
  <si>
    <t>000 2 02 35260 02 0000 150</t>
  </si>
  <si>
    <t>000 2 02 35270 02 0000 150</t>
  </si>
  <si>
    <t>000 2 02 35280 02 0000 150</t>
  </si>
  <si>
    <t>000 2 02 35290 02 0000 150</t>
  </si>
  <si>
    <t>000 2 02 35380 02 0000 150</t>
  </si>
  <si>
    <t>000 2 02 35573 02 0000 150</t>
  </si>
  <si>
    <t>000 2 02 45161 02 0000 150</t>
  </si>
  <si>
    <t>000 2 02 25021 02 0000 150</t>
  </si>
  <si>
    <t>000 2 02 25519 02 0000 150</t>
  </si>
  <si>
    <t>000 2 02 25520 02 0000 150</t>
  </si>
  <si>
    <t>000 2 02 35135 02 0000 150</t>
  </si>
  <si>
    <t>000 2 02 35176 02 0000 150</t>
  </si>
  <si>
    <t>000 1 15 00000 00 0000 000</t>
  </si>
  <si>
    <t>Административные платежи и сборы</t>
  </si>
  <si>
    <t>000 1 15 02020 02 0000 140</t>
  </si>
  <si>
    <t>000 2 02 15001 02 0000 150</t>
  </si>
  <si>
    <t>000 2 02 25082 02 0000 150</t>
  </si>
  <si>
    <t>000 2 02 25462 02 0000 150</t>
  </si>
  <si>
    <t>000 2 02 25497 02 0000 150</t>
  </si>
  <si>
    <t>000 2 02 35250 02 0000 150</t>
  </si>
  <si>
    <t>000 2 02 25111 02 0000 150</t>
  </si>
  <si>
    <t>Субсидии бюджетам на софинансирование капитальных вложений в объекты государственной собственности субъектов Российской Федерации</t>
  </si>
  <si>
    <t>000 2 02 15009 02 0000 150</t>
  </si>
  <si>
    <t>000 2 02 25297 02 0000 150</t>
  </si>
  <si>
    <t>000 2 02 25114 02 0000 150</t>
  </si>
  <si>
    <t>000 2 02 25170 02 0000 150</t>
  </si>
  <si>
    <t>000 2 02 25173 02 0000 150</t>
  </si>
  <si>
    <t>000 2 02 25175 02 0000 150</t>
  </si>
  <si>
    <t>000 2 02 25201 02 0000 150</t>
  </si>
  <si>
    <t>000 2 02 25210 02 0000 150</t>
  </si>
  <si>
    <t>000 2 02 25412 02 0000 150</t>
  </si>
  <si>
    <t xml:space="preserve">000 2 02 25534 02 0000 150  </t>
  </si>
  <si>
    <t>000 2 02 45192 02 0000 150</t>
  </si>
  <si>
    <t>000 2 02 45216 02 0000 150</t>
  </si>
  <si>
    <t>000 2 02 45468 02 0000 150</t>
  </si>
  <si>
    <t>000 2 02 27567 02 0000 150</t>
  </si>
  <si>
    <t>000 2 02 45393 02 0000 150</t>
  </si>
  <si>
    <t>000 2 02 25555 02 0000 150</t>
  </si>
  <si>
    <t>000 2 02 25566 02 0000 150</t>
  </si>
  <si>
    <t>Субсидии бюджетам субъектов Российской Федерации на мероприятия в области обращения с отходами</t>
  </si>
  <si>
    <t>000 2 02 35429 02 0000 150</t>
  </si>
  <si>
    <t>000 2 02 35430 02 0000 150</t>
  </si>
  <si>
    <t>000 2 02 35432 02 0000 150</t>
  </si>
  <si>
    <t>000 2 02 25013 02 0000 150</t>
  </si>
  <si>
    <t>000 2 02 25232 02 0000 150</t>
  </si>
  <si>
    <t>000 2 02 25243 02 0000 150</t>
  </si>
  <si>
    <t xml:space="preserve">000 2 02 45426 02 0000 150 </t>
  </si>
  <si>
    <t>000 2 02 35460 02 0000 150</t>
  </si>
  <si>
    <t>Налоговые доходы</t>
  </si>
  <si>
    <t>Акцизы по подакцизным товарам (продукции), производимым на территории РФ</t>
  </si>
  <si>
    <t>Неналоговые доходы</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</si>
  <si>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РФ</t>
  </si>
  <si>
    <t>Проценты, полученные от предоставления бюджетных кредитов внутри страны за счет средств бюджетов субъектов РФ</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</si>
  <si>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РФ (за исключением земельных участков бюджетных и автономных учреждений субъектов РФ)</t>
  </si>
  <si>
    <t>Доходы от сдачи в аренду имущества, находящегося в оперативном управлении органов государственной власти субъектов РФ и созданных ими учреждений (за исключением имущества бюджетных и автономных учреждений субъектов РФ)</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</si>
  <si>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РФ</t>
  </si>
  <si>
    <t>Платежи, взимаемые государственными органами (организациями) субъектов РФ за выполнение определенных функций</t>
  </si>
  <si>
    <t>Прочие неналоговые доходы бюджетов субъектов РФ</t>
  </si>
  <si>
    <t>Безвозмездные поступления от других бюджетов бюджетной системы РФ</t>
  </si>
  <si>
    <t>Дотации бюджетам бюджетной системы РФ</t>
  </si>
  <si>
    <t>Дотации бюджетам субъектов РФ на выравнивание бюджетной обеспеченности</t>
  </si>
  <si>
    <t>Дотации бюджетам субъектов РФ на частичную компенсацию дополнительных расходов на повышение оплаты труда работников бюджетной сферы и иные цели</t>
  </si>
  <si>
    <t>Субсидии бюджетам бюджетной системы РФ (межбюджетные субсидии)</t>
  </si>
  <si>
    <t>Субсидии бюджетам субъектов РФ на сокращение доли загрязненных сточных вод</t>
  </si>
  <si>
    <t>Субсидии бюджетам субъектов РФ на реализацию мероприятий по стимулированию программ развития жилищного строительства субъектов РФ</t>
  </si>
  <si>
    <t>Субсидии бюджетам субъектов РФ на реализацию мероприятий государственной программы РФ "Доступная среда"</t>
  </si>
  <si>
    <t>Субсидии бюджетам субъектов РФ на подготовку управленческих кадров для организаций народного хозяйства РФ</t>
  </si>
  <si>
    <t>Субсидии бюджетам субъектов РФ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</si>
  <si>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РФ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</si>
  <si>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РФ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</si>
  <si>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РФ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</si>
  <si>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субъектов РФ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t>
  </si>
  <si>
    <t>Субсидии бюджетам субъектов РФ на создание в общеобразовательных организациях, расположенных в сельской местности, условий для занятий физической культурой и спортом</t>
  </si>
  <si>
    <t xml:space="preserve">Субсидии бюджетам субъектов РФ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 </t>
  </si>
  <si>
    <t>Субсидии бюджетам субъектов РФ на создание детских технопарков "Кванториум"</t>
  </si>
  <si>
    <t>Субсидии бюджетам субъектов РФ на развитие паллиативной медицинской помощи</t>
  </si>
  <si>
    <t>Субсидии бюджетам субъектов РФ на реализацию мероприятий по предупреждению и борьбе с социально значимыми инфекционными заболеваниями</t>
  </si>
  <si>
    <t>Субсидии бюджетам субъектов РФ на внедрение целевой модели цифровой образовательной среды в общеобразовательных организациях и профессиональных образовательных организациях</t>
  </si>
  <si>
    <t xml:space="preserve">Субсидии бюджетам субъектов РФ на оснащение объектов спортивной инфраструктуры спортивно-технологическим оборудованием </t>
  </si>
  <si>
    <t xml:space="preserve">Субсидии бюджетам субъектов РФ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t>
  </si>
  <si>
    <t>Субсидии бюджетам субъектов РФ на строительство и реконструкцию (модернизацию) объектов питьевого водоснабжения</t>
  </si>
  <si>
    <t xml:space="preserve">Субсидии бюджетам субъектов РФ на введение в промышленную эксплуатацию мощностей по обработке твердых коммунальных отходов и мощностей по утилизации отходов и фракций после обработки твердых коммунальных отходов </t>
  </si>
  <si>
    <t>Субсидии бюджетам субъектов РФ на софинансирование расходов, возникающих при оказании гражданам РФ высокотехнологичной медицинской помощи, не включенной в базовую программу обязательного медицинского страхования</t>
  </si>
  <si>
    <t>Субсидии бюджетам субъектов РФ на реализацию практик поддержки и развития волонтерства, реализуемых в субъектах РФ, по итогам проведения Всероссийского конкурса лучших региональных практик поддержки волонтерства "Регион добрых дел"</t>
  </si>
  <si>
    <t>Субсидии бюджетам субъектов РФ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</si>
  <si>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РФ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</si>
  <si>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Субсидии бюджетам субъектов РФ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</si>
  <si>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РФ на реализацию мероприятий по обеспечению жильем молодых семей</t>
  </si>
  <si>
    <t>Субсидии бюджетам субъектов РФ на реализацию мероприятий по укреплению единства российской нации и этнокультурному развитию народов России</t>
  </si>
  <si>
    <t>Субсидии бюджетам субъектов РФ на поддержку творческой деятельности и техническое оснащение детских и кукольных театров</t>
  </si>
  <si>
    <t>Субсидия бюджетам субъектов РФ на поддержку отрасли культуры</t>
  </si>
  <si>
    <t>Субсидии бюджетам субъектов РФ на реализацию мероприятий по созданию в субъектах РФ новых мест в общеобразовательных организациях</t>
  </si>
  <si>
    <t>Субсидии бюджетам субъектов РФ на реализацию программ формирования современной городской среды</t>
  </si>
  <si>
    <t>Субсидии бюджетам субъектов РФ на обеспечение устойчивого развития сельских территорий</t>
  </si>
  <si>
    <t>Субсидии бюджетам субъектов РФ на реализацию мероприятий в области мелиорации земель сельскохозяйственного назначения</t>
  </si>
  <si>
    <t>Субсидии бюджетам субъектов РФ на софинансирование капитальных вложений в объекты государственной собственности субъектов РФ</t>
  </si>
  <si>
    <t>Субсидии бюджетам субъектов РФ на софинансирование капитальных вложений в объекты муниципальной собственности</t>
  </si>
  <si>
    <t>Субсидии бюджетам субъектов РФ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t>
  </si>
  <si>
    <t>Субвенции бюджетам субъектов РФ на осуществление первичного воинского учета на территориях, где отсутствуют военные комиссариаты</t>
  </si>
  <si>
    <t>Субвенции бюджетам субъектов РФ на осуществление полномочий по составлению (изменению) списков кандидатов в присяжные заседатели федеральных судов общей юрисдикции в РФ</t>
  </si>
  <si>
    <t>Субвенции бюджетам субъектов РФ на осуществление отдельных полномочий в области водных отношений</t>
  </si>
  <si>
    <t>Субвенции бюджетам субъектов РФ на осуществление отдельных полномочий в области лесных отношений</t>
  </si>
  <si>
    <t>Субвенции бюджетам субъектов РФ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</si>
  <si>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РФ на осуществление переданных полномочий РФ по предоставлению отдельных мер социальной поддержки граждан, подвергшихся воздействию радиации</t>
  </si>
  <si>
    <t>Субвенции бюджетам субъектов РФ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</si>
  <si>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РФ на осуществление переданного полномочия РФ по осуществлению ежегодной денежной выплаты лицам, награжденным нагрудным знаком "Почетный донор России"</t>
  </si>
  <si>
    <t>Субвенции бюджетам субъектов РФ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</si>
  <si>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Субвенции бюджетам субъектов РФ на оплату жилищно-коммунальных услуг отдельным категориям граждан</t>
  </si>
  <si>
    <t>Субвенции бюджетам субъектов РФ на выплату единовременного пособия при всех формах устройства детей, лишенных родительского попечения, в семью</t>
  </si>
  <si>
    <t>Субвенции бюджетам субъектов РФ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</si>
  <si>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Субвенции бюджетам субъектов РФ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t>
  </si>
  <si>
    <t>Субвенции бюджетам субъектов РФ на реализацию полномочий РФ по осуществлению социальных выплат безработным гражданам</t>
  </si>
  <si>
    <t>Субвенции бюджетам субъектов РФ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</si>
  <si>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субъектов РФ на увеличение площади лесовосстановления</t>
  </si>
  <si>
    <t>Субвенции бюджетам субъектов РФ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</si>
  <si>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Субвенции бюджетам субъектов РФ на оснащение специализированных учреждений органов государственной власти субъектов РФ лесопожарной техникой и оборудованием для проведения комплекса мероприятий по охране лесов от пожаров</t>
  </si>
  <si>
    <t>Субвенции бюджетам субъектов РФ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</si>
  <si>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РФ на осуществление ежемесячной выплаты в связи с рождением (усыновлением) первого ребенка</t>
  </si>
  <si>
    <t>Единая субвенция бюджетам субъектов РФ и бюджету г. Байконура</t>
  </si>
  <si>
    <t>Межбюджетные трансферты, передаваемые бюджетам субъектов РФ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</si>
  <si>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субъектов РФ на обеспечение членов Совета Федерации и их помощников в субъектах РФ</t>
  </si>
  <si>
    <t>Межбюджетные трансферты, передаваемые бюджетам субъектов РФ на реализацию отдельных полномочий в области лекарственного обеспечения</t>
  </si>
  <si>
    <t xml:space="preserve">Межбюджетные трансферты, передаваемые бюджетам субъектов РФ на оснащение оборудованием региональных сосудистых центров и первичных сосудистых отделений </t>
  </si>
  <si>
    <t>Межбюджетные трансферты, передаваемые бюджетам субъектов РФ на финансовое обеспечение дорожной деятельности в рамках реализации национального проекта "Безопасные и качественные автомобильные дороги"</t>
  </si>
  <si>
    <t>Межбюджетные трансферты, передаваемые бюджетам субъектов РФ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РФ</t>
  </si>
  <si>
    <t>Межбюджетные трансферты, передаваемые бюджетам субъектов РФ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</si>
  <si>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НАЛОГОВЫЕ И НЕНАЛОГОВЫЕ ДОХОДЫ</t>
  </si>
  <si>
    <t>БЕЗВОЗМЕЗДНЫЕ ПОСТУПЛЕНИЯ</t>
  </si>
  <si>
    <t xml:space="preserve">Субсидии бюджетам субъектов РФ на мероприятия Федеральной целевой программы «Развитие водохозяйственного комплекса Российской Федерации в 2012 − 2020 годах» </t>
  </si>
  <si>
    <t>Субсидии бюджетам субъектов РФ на создание центров цифрового образования детей</t>
  </si>
  <si>
    <t>Субсидии бюджетам субъектов РФ на создание мобильных технопарков "Кванториум"</t>
  </si>
  <si>
    <t>Межбюджетные трансферты, передаваемые бюджетам субъектов РФ на возмещение части затрат на уплату процентов по инвестиционным кредитам (займам) в агропромышленном комплексе</t>
  </si>
  <si>
    <t>Безвозмездные поступления от государственных организаций</t>
  </si>
  <si>
    <t>Безвозмездные поступления в бюджеты субъектов РФ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</si>
  <si>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Межбюджетные трансферты, передаваемые бюджетам субъектов РФ на создание виртуальных концертных залов</t>
  </si>
  <si>
    <t>Межбюджетные трансферты, передаваемые бюджетам субъектов РФ на осуществление государственной поддержки субъектов РФ - участников национального проекта "Повышение производительности труда и поддержка занятости"</t>
  </si>
  <si>
    <t>Доходы от сдачи в аренду имущества, составляющего казну субъекта Российской Федерации (за исключением земельных участков)</t>
  </si>
  <si>
    <t>Плата по соглашениям об установлении сервитута, заключенным органами исполнительной власти субъектов РФ,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субъектов РФ</t>
  </si>
  <si>
    <t>Субсидии бюджетам субъектов РФ на обеспечение развития системы межведомственного электронного взаимодействия на территориях субъектов РФ</t>
  </si>
  <si>
    <t>Субсидии бюджетам субъектов Российской Федерации на поддержку региональных проектов в сфере информационных технологий</t>
  </si>
  <si>
    <t>Субсидии бюджетам субъектов РФ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РФ</t>
  </si>
  <si>
    <t>Субсидии бюджетам субъектов РФ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</si>
  <si>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Субсидии бюджетам субъектов РФ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</si>
  <si>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 xml:space="preserve">Субсидии бюджетам субъектов РФ на ликвидацию несанкционированных свалок в границах городов и наиболее опасных объектов накопленного экологического вреда окружающей среде </t>
  </si>
  <si>
    <t>Субсидии бюджетам субъектов РФ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</si>
  <si>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Субсидии бюджетам субъектов РФ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</si>
  <si>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РФ на повышение эффективности службы занятости</t>
  </si>
  <si>
    <t>Субсидии бюджетам субъектов РФ на организацию профессионального обучения и дополнительного профессионального образования граждан в возрасте 50-ти лет и старше</t>
  </si>
  <si>
    <t>Субсидии бюджетам субъектов РФ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</si>
  <si>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РФ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</si>
  <si>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Субсидии бюджетам субъектов РФ на создание системы поддержки фермеров и развитие сельской кооперации</t>
  </si>
  <si>
    <t>Субсидии бюджетам субъектов РФ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</si>
  <si>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Субсидии бюджетам субъектов РФ на стимулирование развития приоритетных подотраслей агропромышленного комплекса и развитие малых форм хозяйствования</t>
  </si>
  <si>
    <t>Субсидии бюджетам субъектов РФ на поддержку сельскохозяйственного производства по отдельным подотраслям растениеводства и животноводства</t>
  </si>
  <si>
    <t>Субсидии бюджетам субъектов РФ на реализацию мероприятий в сфере реабилитации и абилитации инвалидов</t>
  </si>
  <si>
    <t>Субсидии бюджетам субъектов РФ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</si>
  <si>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Субсидии бюджетам субъектов РФ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</si>
  <si>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Субсидии бюджетам субъектов РФ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</si>
  <si>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Субсидии бюджетам субъектов РФ на софинансирование капитальных вложений в объекты государственной (муниципальной) собственности в рамках строительства (реконструкции) объектов обеспечивающей инфраструктуры с длительным сроком окупаемости, входящих в состав инвестиционных проектов по созданию в субъектах РФ туристских кластеров</t>
  </si>
  <si>
    <t>Субсидии бюджетам субъектов РФ на переобучение, повышение квалификации работников предприятий в целях поддержки занятости и повышения эффективности рынка труда</t>
  </si>
  <si>
    <t>Субсидии бюджетам субъектов РФ на обеспечение комплексного развития сельских территорий</t>
  </si>
  <si>
    <t>Субсидии бюджетам субъектов РФ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</si>
  <si>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Субсидии бюджетам субъектов РФ на государственную поддержку малого и среднего предпринимательства в субъектах РФ</t>
  </si>
  <si>
    <t>Субсидии бюджетам субъектов РФ на создание условий для получения среднего профессионального образования людьми с ограниченными возможностями здоровья посредством разработки нормативно-методической базы и поддержки инициативных проектов в субъектах РФ</t>
  </si>
  <si>
    <t>Субсидии бюджетам субъектов РФ на повышение качества образования в школах с низкими результатами обучения и в школах, функционирующих в неблагоприятных социальных условиях, путем реализации региональных проектов и распространения их результатов в субъектах РФ</t>
  </si>
  <si>
    <t>Субсидии бюджетам субъектов РФ на модернизацию технологий и содержания обучения в соответствии с новым федеральным государственным образовательным стандартом посредством разработки концепций модернизации конкретных областей, поддержки региональных программ развития образования и поддержки сетевых методических объединений в субъектах РФ</t>
  </si>
  <si>
    <t>Субвенции бюджетам субъектов РФ на проведение Всероссийской переписи населения 2020 года</t>
  </si>
  <si>
    <t>Межбюджетные трансферты, передаваемые бюджетам субъектов РФ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 апластической анемией неуточненной, наследственным дефицитом факторов II (фибриногена), VII (лабильного), X (Стюарта-Прауэра)</t>
  </si>
  <si>
    <t>Межбюджетные трансферты, передаваемые бюджетам субъектов РФ на переоснащение медицинских организаций, оказывающих медицинскую помощь больным с онкологическими заболеваниями</t>
  </si>
  <si>
    <t>Межбюджетные трансферты, передаваемые бюджетам субъектов РФ на создание модельных муниципальных библиотек</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</si>
  <si>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</si>
  <si>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</si>
  <si>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Дотации бюджетам субъектов Российской Федерации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</si>
  <si>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Межбюджетные трансферты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</si>
  <si>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передаваемые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</si>
  <si>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</si>
  <si>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Субсидии бюджетам субъектов Российской Федерации на осуществление ежемесячных выплат на детей в возрасте от трех до семи лет включительно</t>
  </si>
  <si>
    <t>Субсидии бюджетам субъектов Российской Федерации за счет средств резервного фонда Правительства Российской Федерации</t>
  </si>
  <si>
    <t>Межбюджетные трансферты, передаваемые бюджетам субъектов Российской Федерации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</si>
  <si>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 xml:space="preserve">Дотации бюджетам субъектов Российской Федерации на поддержку мер по обеспечению сбалансированности бюджетов
</t>
  </si>
  <si>
    <t>Межбюджетные трансферты, передаваемые бюджетам субъектов Российской Федерации на обеспечение деятельности по оказанию коммунальной услуги населению по обращению с твердыми коммунальными отходами</t>
  </si>
  <si>
    <t>Дотации бюджетам субъектов Российской Федерации на поддержку мер по обеспечению сбалансированности бюджетов на реализацию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t>
  </si>
  <si>
    <t>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</si>
  <si>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 xml:space="preserve">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
</t>
  </si>
  <si>
    <t xml:space="preserve">Субвенции бюджетам субъектов Российской Федерации на государственную регистрацию актов гражданского состояния
</t>
  </si>
  <si>
    <t>Межбюджетные трансферты, передаваемые бюджетам субъектов Российской Федерации на финансовое обеспечение дорожной деятельности</t>
  </si>
  <si>
    <t>Дотации бюджетам субъектов Российской Федерации на поддержку мер по обеспечению сбалансированности бюджетов на финансовое обеспечение мероприятий по выплатам членам избирательных комиссий за условия работы, связанные с обеспечением санитарно-эпидемиологической безопасности при подготовке и проведении общероссийского голосования по вопросу одобрения изменений в Конституцию Российской Федерации</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</si>
  <si>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</si>
  <si>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Прочие межбюджетные трансферты, передаваемые бюджетам субъектов Российской Федерации</t>
  </si>
  <si>
    <t>План 2020 (от 20.12.2019)</t>
  </si>
  <si>
    <t>Проект на 2021</t>
  </si>
  <si>
    <t>Средства, получаемые от передачи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залог, в доверительное управление</t>
  </si>
  <si>
    <t>Субсидии бюджетам субъектов Российской Федерации на создание центров непрерывного повышения профессионального мастерства педагогических работников и центров оценки профессионального мастерства и квалификации педагогов</t>
  </si>
  <si>
    <t>Субсидии бюджетам субъектов Российской Федерации на создание ключевых центров развития детей</t>
  </si>
  <si>
    <t>Субсидии бюджетам субъектов Российской Федерации на разработку и распространение в системе среднего профессионального образования новых образовательных технологий и формы опережающей профессиональной подготовки</t>
  </si>
  <si>
    <t>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t>
  </si>
  <si>
    <t>Субсидии бюджетам субъектов Российской Федерации на обеспечение закупки авиационных работ в целях оказания медицинской помощи</t>
  </si>
  <si>
    <t>Субсидии бюджетам субъектов Российской Федерации на реализацию программ формирования современной городской среды</t>
  </si>
  <si>
    <t>Субсидии бюджетам субъектов Российской Федерации на реализацию мероприятий в области мелиорации земель сельскохозяйственного назначения</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</si>
  <si>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нового строительства и реконструкции</t>
  </si>
  <si>
    <t>Межбюджетные трансферты, передаваемые бюджетам субъектов Российской Федерации на создание виртуальных концертных залов</t>
  </si>
  <si>
    <t>Платежи от государственных и муниципальных унитарных предприятий</t>
  </si>
  <si>
    <t>Ожидаемое исполнение за 2020</t>
  </si>
  <si>
    <t>План 2020 (от 27.10.2020)</t>
  </si>
  <si>
    <t>Проект 2021 к первому плану 2020</t>
  </si>
  <si>
    <t>Поправки к проекту 2021</t>
  </si>
  <si>
    <t>Проект на 2021 с учетом поправок</t>
  </si>
  <si>
    <t>Налог на профессиональный доход</t>
  </si>
  <si>
    <t>Субсидии бюджетам субъектов Российской Федерации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t>
  </si>
  <si>
    <t>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</si>
  <si>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Субсидии бюджетам субъектов Российской Федерации на реализацию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t>
  </si>
  <si>
    <t>Субсидии бюджетам субъектов Российской Федерации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</si>
  <si>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 xml:space="preserve">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</si>
  <si>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Межбюджетный трансферт, передаваемый бюджету Ярославской области на сохранение объектов культурного наследия в дер. Хопылево Рыбинского района Ярославской области</t>
  </si>
  <si>
    <t>Безвозмездные поступления от негосударственных организаций в бюджеты субъектов Российской Федерации</t>
  </si>
  <si>
    <t>Поступления от некоммерческой организации "Фонд развития моногородов" в бюджеты субъектов Российской Федерации на строительство и (или) реконструкцию объектов инфраструктуры, необходимых для осуществления физическими и юридическими лицами инвестиционных проектов в моногородах</t>
  </si>
  <si>
    <t>ВСЕГО ДОХОДОВ</t>
  </si>
  <si>
    <t>Проект 2021 с поправками к плану 2020</t>
  </si>
  <si>
    <t>Доходы областного бюджета в проекте на 2021 год и в поправках к проекту ( тыс. руб.)</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</si>
</sst>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_ ;[Red]\-#,##0\ "/>
    <numFmt numFmtId="165" formatCode="#,##0.00_ ;[Red]\-#,##0.00\ "/>
  </numFmts>
  <fonts count="19" x14ac:knownFonts="1">
    <font>
      <sz val="11"/>
      <color theme="1"/>
      <name val="Times New Roman"/>
      <family val="2"/>
      <charset val="204"/>
    </font>
    <font>
      <sz val="10"/>
      <name val="Arial"/>
      <family val="2"/>
      <charset val="204"/>
    </font>
    <font>
      <sz val="12"/>
      <name val="Times New Roman"/>
      <family val="2"/>
      <charset val="204"/>
    </font>
    <font>
      <sz val="11"/>
      <name val="Times New Roman"/>
      <family val="2"/>
      <charset val="204"/>
    </font>
    <font>
      <b/>
      <sz val="14"/>
      <name val="Times New Roman"/>
      <family val="2"/>
      <charset val="204"/>
    </font>
    <font>
      <sz val="8"/>
      <name val="Times New Roman"/>
      <family val="2"/>
      <charset val="204"/>
    </font>
    <font>
      <b/>
      <sz val="12"/>
      <name val="Times New Roman"/>
      <family val="2"/>
      <charset val="204"/>
    </font>
    <font>
      <i/>
      <sz val="12"/>
      <name val="Times New Roman"/>
      <family val="2"/>
      <charset val="204"/>
    </font>
    <font>
      <sz val="12"/>
      <name val="Times New Roman"/>
      <family val="1"/>
      <charset val="204"/>
    </font>
    <font>
      <i/>
      <sz val="12"/>
      <name val="Times New Roman"/>
      <family val="1"/>
      <charset val="204"/>
    </font>
    <font>
      <b/>
      <i/>
      <sz val="12"/>
      <name val="Times New Roman"/>
      <family val="1"/>
      <charset val="204"/>
    </font>
    <font>
      <b/>
      <sz val="12"/>
      <name val="Times New Roman"/>
      <family val="1"/>
      <charset val="204"/>
    </font>
    <font>
      <b/>
      <sz val="11"/>
      <name val="Times New Roman"/>
      <family val="1"/>
      <charset val="204"/>
    </font>
    <font>
      <sz val="11"/>
      <name val="Times New Roman"/>
      <family val="1"/>
      <charset val="204"/>
    </font>
    <font>
      <sz val="11"/>
      <color theme="1"/>
      <name val="Times New Roman"/>
      <family val="2"/>
      <charset val="204"/>
    </font>
    <font>
      <sz val="10"/>
      <color rgb="FF000000"/>
      <name val="Arial"/>
      <family val="2"/>
      <charset val="204"/>
    </font>
    <font>
      <sz val="12"/>
      <color rgb="FF000000"/>
      <name val="Times New Roman"/>
      <family val="1"/>
      <charset val="204"/>
    </font>
    <font>
      <sz val="12"/>
      <color theme="1"/>
      <name val="Times New Roman"/>
      <family val="1"/>
      <charset val="204"/>
    </font>
    <font>
      <sz val="12"/>
      <color theme="1"/>
      <name val="Times New Roman"/>
      <family val="2"/>
      <charset val="204"/>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14" fillId="0" borderId="0"/>
    <xf numFmtId="0" fontId="1" fillId="0" borderId="0"/>
    <xf numFmtId="0" fontId="15" fillId="0" borderId="0"/>
    <xf numFmtId="0" fontId="1" fillId="0" borderId="0"/>
  </cellStyleXfs>
  <cellXfs count="82">
    <xf numFmtId="0" fontId="0" fillId="0" borderId="0" xfId="0"/>
    <xf numFmtId="0" fontId="3" fillId="2" borderId="0" xfId="0" applyFont="1" applyFill="1"/>
    <xf numFmtId="0" fontId="2" fillId="2" borderId="0" xfId="0" applyFont="1" applyFill="1" applyAlignment="1"/>
    <xf numFmtId="0" fontId="2" fillId="2" borderId="0" xfId="0" applyFont="1" applyFill="1"/>
    <xf numFmtId="0" fontId="5" fillId="2" borderId="0" xfId="0" applyFont="1" applyFill="1"/>
    <xf numFmtId="0" fontId="2" fillId="2" borderId="1" xfId="0" applyFont="1" applyFill="1" applyBorder="1" applyAlignment="1">
      <alignment horizontal="center" vertical="center" wrapText="1"/>
    </xf>
    <xf numFmtId="0" fontId="6" fillId="2"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8" fillId="2" borderId="1" xfId="0" applyFont="1" applyFill="1" applyBorder="1" applyAlignment="1">
      <alignment horizontal="left" vertical="top" wrapText="1"/>
    </xf>
    <xf numFmtId="0" fontId="7" fillId="2" borderId="1" xfId="0" applyFont="1" applyFill="1" applyBorder="1" applyAlignment="1">
      <alignment horizontal="left" vertical="top" wrapText="1"/>
    </xf>
    <xf numFmtId="0" fontId="3" fillId="2" borderId="0" xfId="0" applyFont="1" applyFill="1" applyBorder="1"/>
    <xf numFmtId="0" fontId="6" fillId="2" borderId="1" xfId="4" applyNumberFormat="1" applyFont="1" applyFill="1" applyBorder="1" applyAlignment="1" applyProtection="1">
      <alignment horizontal="left" vertical="top" wrapText="1"/>
      <protection hidden="1"/>
    </xf>
    <xf numFmtId="3" fontId="3" fillId="2" borderId="0" xfId="0" applyNumberFormat="1" applyFont="1" applyFill="1"/>
    <xf numFmtId="0" fontId="9" fillId="2" borderId="1" xfId="0" applyFont="1" applyFill="1" applyBorder="1" applyAlignment="1">
      <alignment horizontal="left" vertical="top" wrapText="1"/>
    </xf>
    <xf numFmtId="0" fontId="10" fillId="2" borderId="1" xfId="0" applyFont="1" applyFill="1" applyBorder="1" applyAlignment="1">
      <alignment horizontal="left" vertical="top" wrapText="1"/>
    </xf>
    <xf numFmtId="164" fontId="3" fillId="2" borderId="0" xfId="0" applyNumberFormat="1" applyFont="1" applyFill="1"/>
    <xf numFmtId="0" fontId="12" fillId="2" borderId="0" xfId="0" applyFont="1" applyFill="1" applyBorder="1"/>
    <xf numFmtId="0" fontId="12" fillId="2" borderId="0" xfId="0" applyFont="1" applyFill="1"/>
    <xf numFmtId="0" fontId="13" fillId="2" borderId="0" xfId="0" applyFont="1" applyFill="1" applyBorder="1"/>
    <xf numFmtId="0" fontId="13" fillId="2" borderId="0" xfId="0" applyFont="1" applyFill="1"/>
    <xf numFmtId="164" fontId="11" fillId="2" borderId="1" xfId="0" applyNumberFormat="1" applyFont="1" applyFill="1" applyBorder="1" applyAlignment="1">
      <alignment horizontal="center" vertical="center" wrapText="1"/>
    </xf>
    <xf numFmtId="0" fontId="16" fillId="0" borderId="0" xfId="0" applyFont="1" applyAlignment="1">
      <alignment wrapText="1"/>
    </xf>
    <xf numFmtId="0" fontId="10" fillId="2"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2" fillId="2" borderId="2" xfId="0" applyFont="1" applyFill="1" applyBorder="1" applyAlignment="1">
      <alignment horizontal="left" vertical="top" wrapText="1"/>
    </xf>
    <xf numFmtId="0" fontId="8" fillId="2" borderId="2" xfId="0" applyFont="1" applyFill="1" applyBorder="1" applyAlignment="1">
      <alignment horizontal="left" vertical="top" wrapText="1"/>
    </xf>
    <xf numFmtId="0" fontId="11" fillId="2" borderId="2" xfId="0" applyFont="1" applyFill="1" applyBorder="1" applyAlignment="1">
      <alignment horizontal="left" vertical="top" wrapText="1"/>
    </xf>
    <xf numFmtId="0" fontId="8" fillId="2" borderId="2" xfId="0" applyFont="1" applyFill="1" applyBorder="1" applyAlignment="1">
      <alignment vertical="top" wrapText="1"/>
    </xf>
    <xf numFmtId="0" fontId="16" fillId="0" borderId="2" xfId="0" applyFont="1" applyBorder="1" applyAlignment="1">
      <alignment wrapText="1"/>
    </xf>
    <xf numFmtId="0" fontId="16" fillId="0" borderId="2" xfId="0" applyFont="1" applyBorder="1" applyAlignment="1">
      <alignment horizontal="left" vertical="top" wrapText="1"/>
    </xf>
    <xf numFmtId="0" fontId="10" fillId="2" borderId="2" xfId="4" applyNumberFormat="1" applyFont="1" applyFill="1" applyBorder="1" applyAlignment="1" applyProtection="1">
      <alignment horizontal="left" vertical="top" wrapText="1"/>
      <protection hidden="1"/>
    </xf>
    <xf numFmtId="0" fontId="11" fillId="2" borderId="2" xfId="0" applyFont="1" applyFill="1" applyBorder="1" applyAlignment="1">
      <alignment vertical="top" wrapText="1"/>
    </xf>
    <xf numFmtId="0" fontId="11" fillId="2" borderId="1" xfId="0" applyFont="1" applyFill="1" applyBorder="1" applyAlignment="1">
      <alignment horizontal="center" vertical="center" wrapText="1"/>
    </xf>
    <xf numFmtId="3" fontId="11" fillId="2" borderId="1" xfId="0" applyNumberFormat="1" applyFont="1" applyFill="1" applyBorder="1" applyAlignment="1">
      <alignment horizontal="center" vertical="center" wrapText="1"/>
    </xf>
    <xf numFmtId="0" fontId="17" fillId="0" borderId="2" xfId="0" applyFont="1" applyBorder="1" applyAlignment="1">
      <alignment wrapText="1"/>
    </xf>
    <xf numFmtId="4" fontId="2" fillId="2" borderId="1" xfId="0" applyNumberFormat="1" applyFont="1" applyFill="1" applyBorder="1" applyAlignment="1">
      <alignment horizontal="center" vertical="center"/>
    </xf>
    <xf numFmtId="4" fontId="8" fillId="2" borderId="1" xfId="0" applyNumberFormat="1" applyFont="1" applyFill="1" applyBorder="1" applyAlignment="1">
      <alignment horizontal="center" vertical="center"/>
    </xf>
    <xf numFmtId="4" fontId="10" fillId="2" borderId="1" xfId="0" applyNumberFormat="1" applyFont="1" applyFill="1" applyBorder="1" applyAlignment="1">
      <alignment horizontal="center" vertical="center"/>
    </xf>
    <xf numFmtId="4" fontId="8" fillId="2" borderId="1" xfId="0" applyNumberFormat="1" applyFont="1" applyFill="1" applyBorder="1" applyAlignment="1">
      <alignment horizontal="center" vertical="center" wrapText="1"/>
    </xf>
    <xf numFmtId="4" fontId="11" fillId="2" borderId="1" xfId="0" applyNumberFormat="1" applyFont="1" applyFill="1" applyBorder="1" applyAlignment="1">
      <alignment horizontal="center" vertical="center"/>
    </xf>
    <xf numFmtId="4" fontId="11" fillId="2" borderId="1" xfId="0" applyNumberFormat="1" applyFont="1" applyFill="1" applyBorder="1" applyAlignment="1">
      <alignment horizontal="center" vertical="center" wrapText="1"/>
    </xf>
    <xf numFmtId="4" fontId="10" fillId="2" borderId="1" xfId="0" applyNumberFormat="1" applyFont="1" applyFill="1" applyBorder="1" applyAlignment="1">
      <alignment horizontal="center" vertical="center" wrapText="1"/>
    </xf>
    <xf numFmtId="0" fontId="0" fillId="0" borderId="0" xfId="0" applyBorder="1"/>
    <xf numFmtId="0" fontId="17" fillId="0" borderId="0" xfId="0" applyFont="1" applyBorder="1" applyAlignment="1">
      <alignment horizontal="right" vertical="center" wrapText="1"/>
    </xf>
    <xf numFmtId="3" fontId="17" fillId="3" borderId="0" xfId="0" applyNumberFormat="1" applyFont="1" applyFill="1" applyBorder="1" applyAlignment="1">
      <alignment horizontal="right" vertical="center" wrapText="1"/>
    </xf>
    <xf numFmtId="3" fontId="0" fillId="0" borderId="0" xfId="0" applyNumberFormat="1" applyBorder="1"/>
    <xf numFmtId="3" fontId="16" fillId="0" borderId="0" xfId="0" applyNumberFormat="1" applyFont="1" applyBorder="1"/>
    <xf numFmtId="3" fontId="16" fillId="0" borderId="0" xfId="0" applyNumberFormat="1" applyFont="1" applyBorder="1" applyAlignment="1">
      <alignment horizontal="right" vertical="center" wrapText="1"/>
    </xf>
    <xf numFmtId="3" fontId="16" fillId="3" borderId="0" xfId="0" applyNumberFormat="1" applyFont="1" applyFill="1" applyBorder="1" applyAlignment="1">
      <alignment horizontal="right" vertical="center" wrapText="1"/>
    </xf>
    <xf numFmtId="3" fontId="17" fillId="0" borderId="0" xfId="0" applyNumberFormat="1" applyFont="1" applyBorder="1" applyAlignment="1">
      <alignment horizontal="right" vertical="center" wrapText="1"/>
    </xf>
    <xf numFmtId="4" fontId="18" fillId="0" borderId="0" xfId="0" applyNumberFormat="1" applyFont="1" applyBorder="1"/>
    <xf numFmtId="4" fontId="0" fillId="0" borderId="0" xfId="0" applyNumberFormat="1" applyBorder="1"/>
    <xf numFmtId="0" fontId="11" fillId="2" borderId="2" xfId="0" applyFont="1" applyFill="1" applyBorder="1" applyAlignment="1">
      <alignment horizontal="center" vertical="center" wrapText="1"/>
    </xf>
    <xf numFmtId="4" fontId="11" fillId="2" borderId="2" xfId="0" applyNumberFormat="1" applyFont="1" applyFill="1" applyBorder="1" applyAlignment="1">
      <alignment horizontal="center" vertical="center"/>
    </xf>
    <xf numFmtId="4" fontId="2" fillId="2" borderId="3" xfId="0" applyNumberFormat="1" applyFont="1" applyFill="1" applyBorder="1" applyAlignment="1">
      <alignment horizontal="center" vertical="center"/>
    </xf>
    <xf numFmtId="4" fontId="10" fillId="2" borderId="3" xfId="0" applyNumberFormat="1" applyFont="1" applyFill="1" applyBorder="1" applyAlignment="1">
      <alignment horizontal="center" vertical="center"/>
    </xf>
    <xf numFmtId="4" fontId="11" fillId="2" borderId="3" xfId="0" applyNumberFormat="1" applyFont="1" applyFill="1" applyBorder="1" applyAlignment="1">
      <alignment horizontal="center" vertical="center"/>
    </xf>
    <xf numFmtId="165" fontId="11" fillId="2" borderId="1" xfId="0" applyNumberFormat="1" applyFont="1" applyFill="1" applyBorder="1" applyAlignment="1">
      <alignment horizontal="center" vertical="center" wrapText="1"/>
    </xf>
    <xf numFmtId="165" fontId="10" fillId="2" borderId="1" xfId="0" applyNumberFormat="1" applyFont="1" applyFill="1" applyBorder="1" applyAlignment="1">
      <alignment horizontal="center" vertical="center"/>
    </xf>
    <xf numFmtId="165" fontId="11" fillId="2" borderId="1" xfId="0" applyNumberFormat="1" applyFont="1" applyFill="1" applyBorder="1" applyAlignment="1">
      <alignment horizontal="center" vertical="center"/>
    </xf>
    <xf numFmtId="165" fontId="2" fillId="2" borderId="1" xfId="0" applyNumberFormat="1" applyFont="1" applyFill="1" applyBorder="1" applyAlignment="1">
      <alignment horizontal="center" vertical="center"/>
    </xf>
    <xf numFmtId="0" fontId="12" fillId="2" borderId="3" xfId="0" applyFont="1" applyFill="1" applyBorder="1" applyAlignment="1">
      <alignment wrapText="1"/>
    </xf>
    <xf numFmtId="165" fontId="10" fillId="2" borderId="3" xfId="0" applyNumberFormat="1" applyFont="1" applyFill="1" applyBorder="1" applyAlignment="1">
      <alignment horizontal="center" vertical="center"/>
    </xf>
    <xf numFmtId="165" fontId="11" fillId="2" borderId="3" xfId="0" applyNumberFormat="1" applyFont="1" applyFill="1" applyBorder="1" applyAlignment="1">
      <alignment horizontal="center" vertical="center"/>
    </xf>
    <xf numFmtId="165" fontId="8" fillId="2" borderId="3" xfId="0" applyNumberFormat="1" applyFont="1" applyFill="1" applyBorder="1" applyAlignment="1">
      <alignment horizontal="center" vertical="center"/>
    </xf>
    <xf numFmtId="10" fontId="2" fillId="2" borderId="1" xfId="0" applyNumberFormat="1" applyFont="1" applyFill="1" applyBorder="1" applyAlignment="1">
      <alignment horizontal="center" vertical="center"/>
    </xf>
    <xf numFmtId="10" fontId="11" fillId="2" borderId="1" xfId="0" applyNumberFormat="1" applyFont="1" applyFill="1" applyBorder="1" applyAlignment="1">
      <alignment horizontal="center" vertical="center"/>
    </xf>
    <xf numFmtId="10" fontId="10" fillId="2" borderId="1" xfId="0" applyNumberFormat="1" applyFont="1" applyFill="1" applyBorder="1" applyAlignment="1">
      <alignment horizontal="center" vertical="center"/>
    </xf>
    <xf numFmtId="0" fontId="12" fillId="2" borderId="2"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0" fillId="4" borderId="2" xfId="0" applyFont="1" applyFill="1" applyBorder="1" applyAlignment="1">
      <alignment horizontal="left" vertical="top" wrapText="1"/>
    </xf>
    <xf numFmtId="4" fontId="10" fillId="4" borderId="1" xfId="0" applyNumberFormat="1" applyFont="1" applyFill="1" applyBorder="1" applyAlignment="1">
      <alignment horizontal="center" vertical="center"/>
    </xf>
    <xf numFmtId="4" fontId="10" fillId="4" borderId="2" xfId="0" applyNumberFormat="1" applyFont="1" applyFill="1" applyBorder="1" applyAlignment="1">
      <alignment horizontal="center" vertical="center"/>
    </xf>
    <xf numFmtId="165" fontId="10" fillId="4" borderId="1" xfId="0" applyNumberFormat="1" applyFont="1" applyFill="1" applyBorder="1" applyAlignment="1">
      <alignment horizontal="center" vertical="center"/>
    </xf>
    <xf numFmtId="165" fontId="10" fillId="4" borderId="3" xfId="0" applyNumberFormat="1" applyFont="1" applyFill="1" applyBorder="1" applyAlignment="1">
      <alignment horizontal="center" vertical="center"/>
    </xf>
    <xf numFmtId="10" fontId="11" fillId="4" borderId="1" xfId="0" applyNumberFormat="1"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 fontId="10" fillId="4" borderId="3" xfId="0" applyNumberFormat="1" applyFont="1" applyFill="1" applyBorder="1" applyAlignment="1">
      <alignment horizontal="center" vertical="center"/>
    </xf>
    <xf numFmtId="10" fontId="10" fillId="4" borderId="1" xfId="0" applyNumberFormat="1" applyFont="1" applyFill="1" applyBorder="1" applyAlignment="1">
      <alignment horizontal="center" vertical="center"/>
    </xf>
    <xf numFmtId="0" fontId="4" fillId="2" borderId="4" xfId="0" applyFont="1" applyFill="1" applyBorder="1" applyAlignment="1">
      <alignment horizontal="center" vertical="center" wrapText="1"/>
    </xf>
    <xf numFmtId="0" fontId="0" fillId="0" borderId="4" xfId="0" applyBorder="1" applyAlignment="1">
      <alignment vertical="center" wrapText="1"/>
    </xf>
    <xf numFmtId="0" fontId="0" fillId="0" borderId="5" xfId="0" applyBorder="1" applyAlignment="1">
      <alignment vertical="center" wrapText="1"/>
    </xf>
  </cellXfs>
  <cellStyles count="5">
    <cellStyle name="Обычный" xfId="0" builtinId="0"/>
    <cellStyle name="Обычный 2" xfId="1"/>
    <cellStyle name="Обычный 2 2" xfId="2"/>
    <cellStyle name="Обычный 3" xfId="3"/>
    <cellStyle name="Обычный_Tmp1"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88"/>
  <sheetViews>
    <sheetView tabSelected="1" view="pageBreakPreview" topLeftCell="C1" zoomScaleSheetLayoutView="100" workbookViewId="0">
      <selection activeCell="C176" sqref="A176:XFD176"/>
    </sheetView>
  </sheetViews>
  <sheetFormatPr defaultRowHeight="15.75" x14ac:dyDescent="0.25"/>
  <cols>
    <col min="1" max="1" width="3.42578125" style="1" hidden="1" customWidth="1"/>
    <col min="2" max="2" width="27.140625" style="3" hidden="1" customWidth="1"/>
    <col min="3" max="3" width="47" style="2" customWidth="1"/>
    <col min="4" max="4" width="16.140625" style="1" customWidth="1"/>
    <col min="5" max="5" width="17.5703125" style="1" hidden="1" customWidth="1"/>
    <col min="6" max="6" width="15.28515625" style="15" hidden="1" customWidth="1"/>
    <col min="7" max="7" width="14.7109375" style="1" customWidth="1"/>
    <col min="8" max="8" width="15.85546875" style="1" customWidth="1"/>
    <col min="9" max="9" width="17" style="1" customWidth="1"/>
    <col min="10" max="10" width="15.7109375" style="1" hidden="1" customWidth="1"/>
    <col min="11" max="11" width="12.85546875" style="1" customWidth="1"/>
    <col min="12" max="12" width="13.85546875" style="1" bestFit="1" customWidth="1"/>
    <col min="13" max="16384" width="9.140625" style="1"/>
  </cols>
  <sheetData>
    <row r="1" spans="1:11" ht="36.75" customHeight="1" x14ac:dyDescent="0.25">
      <c r="B1" s="79" t="s">
        <v>306</v>
      </c>
      <c r="C1" s="79"/>
      <c r="D1" s="79"/>
      <c r="E1" s="79"/>
      <c r="F1" s="79"/>
      <c r="G1" s="79"/>
      <c r="H1" s="80"/>
      <c r="I1" s="80"/>
      <c r="J1" s="80"/>
      <c r="K1" s="81"/>
    </row>
    <row r="2" spans="1:11" ht="78.75" customHeight="1" x14ac:dyDescent="0.25">
      <c r="A2" s="4"/>
      <c r="B2" s="5" t="s">
        <v>51</v>
      </c>
      <c r="C2" s="32" t="s">
        <v>0</v>
      </c>
      <c r="D2" s="33" t="s">
        <v>277</v>
      </c>
      <c r="E2" s="33" t="s">
        <v>291</v>
      </c>
      <c r="F2" s="20" t="s">
        <v>290</v>
      </c>
      <c r="G2" s="33" t="s">
        <v>278</v>
      </c>
      <c r="H2" s="33" t="s">
        <v>294</v>
      </c>
      <c r="I2" s="33" t="s">
        <v>293</v>
      </c>
      <c r="J2" s="68" t="s">
        <v>292</v>
      </c>
      <c r="K2" s="69" t="s">
        <v>305</v>
      </c>
    </row>
    <row r="3" spans="1:11" ht="20.25" customHeight="1" x14ac:dyDescent="0.25">
      <c r="A3" s="4"/>
      <c r="B3" s="5"/>
      <c r="C3" s="52" t="s">
        <v>304</v>
      </c>
      <c r="D3" s="57">
        <f t="shared" ref="D3:G3" si="0">D4+D40</f>
        <v>77942300.247999996</v>
      </c>
      <c r="E3" s="57">
        <f t="shared" si="0"/>
        <v>84192421.792999998</v>
      </c>
      <c r="F3" s="57">
        <f t="shared" si="0"/>
        <v>79515635.881209999</v>
      </c>
      <c r="G3" s="57">
        <f t="shared" si="0"/>
        <v>70386207.628999993</v>
      </c>
      <c r="H3" s="57">
        <f>H4+H40</f>
        <v>77965574.701999992</v>
      </c>
      <c r="I3" s="57">
        <f>I4+I40</f>
        <v>7579367.0730000008</v>
      </c>
      <c r="J3" s="61"/>
      <c r="K3" s="66">
        <f>H3/D3</f>
        <v>1.0002986113307657</v>
      </c>
    </row>
    <row r="4" spans="1:11" ht="18.75" customHeight="1" x14ac:dyDescent="0.25">
      <c r="B4" s="6" t="s">
        <v>1</v>
      </c>
      <c r="C4" s="70" t="s">
        <v>214</v>
      </c>
      <c r="D4" s="71">
        <f>D5+D17</f>
        <v>63906458.766999997</v>
      </c>
      <c r="E4" s="71">
        <f t="shared" ref="E4:G4" si="1">E5+E17</f>
        <v>61528616.314999998</v>
      </c>
      <c r="F4" s="71">
        <v>56056411</v>
      </c>
      <c r="G4" s="72">
        <f t="shared" si="1"/>
        <v>58781861.028999999</v>
      </c>
      <c r="H4" s="71">
        <v>60305881.605999999</v>
      </c>
      <c r="I4" s="73">
        <f>H4-G4</f>
        <v>1524020.5769999996</v>
      </c>
      <c r="J4" s="74">
        <f t="shared" ref="J4:J35" si="2">G4-D4</f>
        <v>-5124597.737999998</v>
      </c>
      <c r="K4" s="75">
        <f t="shared" ref="K4:K66" si="3">H4/D4</f>
        <v>0.94365863434668573</v>
      </c>
    </row>
    <row r="5" spans="1:11" ht="18" customHeight="1" x14ac:dyDescent="0.25">
      <c r="B5" s="6" t="s">
        <v>35</v>
      </c>
      <c r="C5" s="23" t="s">
        <v>136</v>
      </c>
      <c r="D5" s="39">
        <f>D6+D7+D8+D9+D11+D12+D13+D14+D15+D16</f>
        <v>63203899.839999996</v>
      </c>
      <c r="E5" s="39">
        <f>E6+E7+E8+E9+E11+E12+E13+E14+E15+E16</f>
        <v>60826057.387999997</v>
      </c>
      <c r="F5" s="39">
        <f>F6+F7+F8+F9+F11+F12+F13+F14+F15+F16</f>
        <v>55267366.899999999</v>
      </c>
      <c r="G5" s="53">
        <f>G6+G7+G8+G9+G11+G12+G13+G14+G15+G16</f>
        <v>58067882.390000001</v>
      </c>
      <c r="H5" s="53">
        <f>H6+H7+H8+H9+H10+H11+H12+H13+H14+H15+H16</f>
        <v>59591626.967</v>
      </c>
      <c r="I5" s="59">
        <f>H5-G5</f>
        <v>1523744.5769999996</v>
      </c>
      <c r="J5" s="63">
        <f t="shared" si="2"/>
        <v>-5136017.4499999955</v>
      </c>
      <c r="K5" s="66">
        <f t="shared" si="3"/>
        <v>0.94284731033774138</v>
      </c>
    </row>
    <row r="6" spans="1:11" ht="17.25" customHeight="1" x14ac:dyDescent="0.25">
      <c r="B6" s="7" t="s">
        <v>36</v>
      </c>
      <c r="C6" s="24" t="s">
        <v>2</v>
      </c>
      <c r="D6" s="35">
        <v>20090150</v>
      </c>
      <c r="E6" s="35">
        <v>19102679.109000001</v>
      </c>
      <c r="F6" s="36">
        <v>16260300</v>
      </c>
      <c r="G6" s="54">
        <v>15235900</v>
      </c>
      <c r="H6" s="36">
        <v>16274900</v>
      </c>
      <c r="I6" s="60">
        <f>H6-G6</f>
        <v>1039000</v>
      </c>
      <c r="J6" s="64">
        <f t="shared" si="2"/>
        <v>-4854250</v>
      </c>
      <c r="K6" s="65">
        <f t="shared" si="3"/>
        <v>0.81009350353282583</v>
      </c>
    </row>
    <row r="7" spans="1:11" ht="17.25" customHeight="1" x14ac:dyDescent="0.25">
      <c r="B7" s="7" t="s">
        <v>34</v>
      </c>
      <c r="C7" s="24" t="s">
        <v>3</v>
      </c>
      <c r="D7" s="35">
        <v>19488725.184</v>
      </c>
      <c r="E7" s="35">
        <v>19488725.184</v>
      </c>
      <c r="F7" s="36">
        <v>17569000</v>
      </c>
      <c r="G7" s="54">
        <v>18858800</v>
      </c>
      <c r="H7" s="36">
        <v>19233844.577</v>
      </c>
      <c r="I7" s="60">
        <f t="shared" ref="I7:I70" si="4">H7-G7</f>
        <v>375044.57699999958</v>
      </c>
      <c r="J7" s="64">
        <f t="shared" si="2"/>
        <v>-629925.18400000036</v>
      </c>
      <c r="K7" s="65">
        <f t="shared" si="3"/>
        <v>0.98692163778833242</v>
      </c>
    </row>
    <row r="8" spans="1:11" ht="32.25" customHeight="1" x14ac:dyDescent="0.25">
      <c r="B8" s="7" t="s">
        <v>4</v>
      </c>
      <c r="C8" s="24" t="s">
        <v>137</v>
      </c>
      <c r="D8" s="35">
        <v>12665235.856000001</v>
      </c>
      <c r="E8" s="35">
        <v>11742951.295</v>
      </c>
      <c r="F8" s="36">
        <v>11494304.1</v>
      </c>
      <c r="G8" s="54">
        <v>13617350.470000001</v>
      </c>
      <c r="H8" s="36">
        <v>13617350.470000001</v>
      </c>
      <c r="I8" s="60">
        <f t="shared" si="4"/>
        <v>0</v>
      </c>
      <c r="J8" s="64">
        <f t="shared" si="2"/>
        <v>952114.61400000006</v>
      </c>
      <c r="K8" s="65">
        <f t="shared" si="3"/>
        <v>1.0751754349326978</v>
      </c>
    </row>
    <row r="9" spans="1:11" ht="31.5" customHeight="1" x14ac:dyDescent="0.25">
      <c r="B9" s="7" t="s">
        <v>33</v>
      </c>
      <c r="C9" s="24" t="s">
        <v>52</v>
      </c>
      <c r="D9" s="35">
        <v>3406325</v>
      </c>
      <c r="E9" s="35">
        <v>3119683</v>
      </c>
      <c r="F9" s="36">
        <v>3200000</v>
      </c>
      <c r="G9" s="54">
        <v>3240200</v>
      </c>
      <c r="H9" s="36">
        <v>3347500</v>
      </c>
      <c r="I9" s="60">
        <f t="shared" si="4"/>
        <v>107300</v>
      </c>
      <c r="J9" s="64">
        <f t="shared" si="2"/>
        <v>-166125</v>
      </c>
      <c r="K9" s="65">
        <f t="shared" si="3"/>
        <v>0.98273065547180616</v>
      </c>
    </row>
    <row r="10" spans="1:11" x14ac:dyDescent="0.25">
      <c r="B10" s="7"/>
      <c r="C10" s="24" t="s">
        <v>295</v>
      </c>
      <c r="D10" s="35">
        <v>0</v>
      </c>
      <c r="E10" s="35"/>
      <c r="F10" s="36"/>
      <c r="G10" s="54">
        <v>0</v>
      </c>
      <c r="H10" s="36">
        <v>2400</v>
      </c>
      <c r="I10" s="60">
        <f t="shared" si="4"/>
        <v>2400</v>
      </c>
      <c r="J10" s="64">
        <f t="shared" si="2"/>
        <v>0</v>
      </c>
      <c r="K10" s="65"/>
    </row>
    <row r="11" spans="1:11" ht="17.25" customHeight="1" x14ac:dyDescent="0.25">
      <c r="B11" s="7" t="s">
        <v>31</v>
      </c>
      <c r="C11" s="24" t="s">
        <v>5</v>
      </c>
      <c r="D11" s="35">
        <v>5909200</v>
      </c>
      <c r="E11" s="35">
        <v>5769606</v>
      </c>
      <c r="F11" s="36">
        <v>5167000</v>
      </c>
      <c r="G11" s="54">
        <v>5482600</v>
      </c>
      <c r="H11" s="36">
        <v>5482600</v>
      </c>
      <c r="I11" s="60">
        <f t="shared" si="4"/>
        <v>0</v>
      </c>
      <c r="J11" s="64">
        <f t="shared" si="2"/>
        <v>-426600</v>
      </c>
      <c r="K11" s="65">
        <f t="shared" si="3"/>
        <v>0.92780748663101609</v>
      </c>
    </row>
    <row r="12" spans="1:11" ht="17.25" customHeight="1" x14ac:dyDescent="0.25">
      <c r="B12" s="7" t="s">
        <v>32</v>
      </c>
      <c r="C12" s="24" t="s">
        <v>6</v>
      </c>
      <c r="D12" s="35">
        <v>1376300</v>
      </c>
      <c r="E12" s="35">
        <v>1334449</v>
      </c>
      <c r="F12" s="36">
        <v>1359600</v>
      </c>
      <c r="G12" s="54">
        <v>1406900</v>
      </c>
      <c r="H12" s="36">
        <v>1406900</v>
      </c>
      <c r="I12" s="60">
        <f t="shared" si="4"/>
        <v>0</v>
      </c>
      <c r="J12" s="64">
        <f t="shared" si="2"/>
        <v>30600</v>
      </c>
      <c r="K12" s="65">
        <f t="shared" si="3"/>
        <v>1.0222335246675871</v>
      </c>
    </row>
    <row r="13" spans="1:11" ht="16.5" customHeight="1" x14ac:dyDescent="0.25">
      <c r="B13" s="7" t="s">
        <v>39</v>
      </c>
      <c r="C13" s="24" t="s">
        <v>40</v>
      </c>
      <c r="D13" s="35">
        <v>5712</v>
      </c>
      <c r="E13" s="35">
        <v>5712</v>
      </c>
      <c r="F13" s="36">
        <v>3731</v>
      </c>
      <c r="G13" s="54">
        <v>3024</v>
      </c>
      <c r="H13" s="36">
        <v>3024</v>
      </c>
      <c r="I13" s="60">
        <f t="shared" si="4"/>
        <v>0</v>
      </c>
      <c r="J13" s="64">
        <f t="shared" si="2"/>
        <v>-2688</v>
      </c>
      <c r="K13" s="65">
        <f t="shared" si="3"/>
        <v>0.52941176470588236</v>
      </c>
    </row>
    <row r="14" spans="1:11" ht="18" customHeight="1" x14ac:dyDescent="0.25">
      <c r="B14" s="8" t="s">
        <v>46</v>
      </c>
      <c r="C14" s="25" t="s">
        <v>47</v>
      </c>
      <c r="D14" s="35">
        <v>12298</v>
      </c>
      <c r="E14" s="35">
        <v>12298</v>
      </c>
      <c r="F14" s="36">
        <v>8839</v>
      </c>
      <c r="G14" s="54">
        <v>11390</v>
      </c>
      <c r="H14" s="36">
        <v>11390</v>
      </c>
      <c r="I14" s="60">
        <f t="shared" si="4"/>
        <v>0</v>
      </c>
      <c r="J14" s="64">
        <f t="shared" si="2"/>
        <v>-908</v>
      </c>
      <c r="K14" s="65">
        <f t="shared" si="3"/>
        <v>0.92616685639941454</v>
      </c>
    </row>
    <row r="15" spans="1:11" ht="50.25" customHeight="1" x14ac:dyDescent="0.25">
      <c r="B15" s="7" t="s">
        <v>48</v>
      </c>
      <c r="C15" s="24" t="s">
        <v>49</v>
      </c>
      <c r="D15" s="35">
        <v>4874</v>
      </c>
      <c r="E15" s="35">
        <v>4874</v>
      </c>
      <c r="F15" s="36">
        <v>5101</v>
      </c>
      <c r="G15" s="54">
        <v>5218</v>
      </c>
      <c r="H15" s="36">
        <v>5218</v>
      </c>
      <c r="I15" s="60">
        <f t="shared" si="4"/>
        <v>0</v>
      </c>
      <c r="J15" s="64">
        <f t="shared" si="2"/>
        <v>344</v>
      </c>
      <c r="K15" s="65">
        <f t="shared" si="3"/>
        <v>1.0705785802215839</v>
      </c>
    </row>
    <row r="16" spans="1:11" ht="17.25" customHeight="1" x14ac:dyDescent="0.25">
      <c r="B16" s="6" t="s">
        <v>7</v>
      </c>
      <c r="C16" s="25" t="s">
        <v>8</v>
      </c>
      <c r="D16" s="35">
        <v>245079.8</v>
      </c>
      <c r="E16" s="35">
        <v>245079.8</v>
      </c>
      <c r="F16" s="36">
        <v>199491.8</v>
      </c>
      <c r="G16" s="54">
        <v>206499.92</v>
      </c>
      <c r="H16" s="36">
        <v>206499.92</v>
      </c>
      <c r="I16" s="60">
        <f t="shared" si="4"/>
        <v>0</v>
      </c>
      <c r="J16" s="64">
        <f t="shared" si="2"/>
        <v>-38579.879999999976</v>
      </c>
      <c r="K16" s="65">
        <f t="shared" si="3"/>
        <v>0.84258237521003376</v>
      </c>
    </row>
    <row r="17" spans="2:12" ht="17.25" customHeight="1" x14ac:dyDescent="0.25">
      <c r="B17" s="6"/>
      <c r="C17" s="26" t="s">
        <v>138</v>
      </c>
      <c r="D17" s="39">
        <f>D18+D29+D33+D34+D35+D37+D38</f>
        <v>702558.92699999991</v>
      </c>
      <c r="E17" s="39">
        <f t="shared" ref="E17:G17" si="5">E18+E29+E33+E34+E35+E37+E38</f>
        <v>702558.92699999991</v>
      </c>
      <c r="F17" s="39">
        <f>F4-F5</f>
        <v>789044.10000000149</v>
      </c>
      <c r="G17" s="53">
        <f t="shared" si="5"/>
        <v>713978.63899999997</v>
      </c>
      <c r="H17" s="39">
        <f>H4-H5</f>
        <v>714254.63899999857</v>
      </c>
      <c r="I17" s="59">
        <f t="shared" si="4"/>
        <v>275.99999999860302</v>
      </c>
      <c r="J17" s="63">
        <f t="shared" si="2"/>
        <v>11419.712000000058</v>
      </c>
      <c r="K17" s="66">
        <f t="shared" si="3"/>
        <v>1.0166473039492083</v>
      </c>
    </row>
    <row r="18" spans="2:12" ht="51.75" customHeight="1" x14ac:dyDescent="0.25">
      <c r="B18" s="6" t="s">
        <v>9</v>
      </c>
      <c r="C18" s="22" t="s">
        <v>10</v>
      </c>
      <c r="D18" s="37">
        <v>46707.34</v>
      </c>
      <c r="E18" s="37">
        <v>46707.34</v>
      </c>
      <c r="F18" s="37">
        <v>58446.5</v>
      </c>
      <c r="G18" s="55">
        <v>55755.076000000001</v>
      </c>
      <c r="H18" s="37">
        <v>55755.076000000001</v>
      </c>
      <c r="I18" s="58">
        <f t="shared" si="4"/>
        <v>0</v>
      </c>
      <c r="J18" s="62">
        <f t="shared" si="2"/>
        <v>9047.7360000000044</v>
      </c>
      <c r="K18" s="67">
        <f t="shared" si="3"/>
        <v>1.1937112239746472</v>
      </c>
      <c r="L18" s="12"/>
    </row>
    <row r="19" spans="2:12" ht="80.25" hidden="1" customHeight="1" x14ac:dyDescent="0.25">
      <c r="B19" s="7" t="s">
        <v>30</v>
      </c>
      <c r="C19" s="24" t="s">
        <v>139</v>
      </c>
      <c r="D19" s="35">
        <v>16358</v>
      </c>
      <c r="E19" s="35">
        <v>16358</v>
      </c>
      <c r="F19" s="36">
        <v>9567</v>
      </c>
      <c r="G19" s="54">
        <v>7611.7</v>
      </c>
      <c r="H19" s="36">
        <v>7611.7</v>
      </c>
      <c r="I19" s="60">
        <f t="shared" si="4"/>
        <v>0</v>
      </c>
      <c r="J19" s="64">
        <f t="shared" si="2"/>
        <v>-8746.2999999999993</v>
      </c>
      <c r="K19" s="65">
        <f t="shared" si="3"/>
        <v>0.46531972123731508</v>
      </c>
    </row>
    <row r="20" spans="2:12" ht="48.75" hidden="1" customHeight="1" x14ac:dyDescent="0.25">
      <c r="B20" s="7" t="s">
        <v>29</v>
      </c>
      <c r="C20" s="24" t="s">
        <v>140</v>
      </c>
      <c r="D20" s="35">
        <v>14600</v>
      </c>
      <c r="E20" s="35">
        <v>14600</v>
      </c>
      <c r="F20" s="36">
        <v>9210.6</v>
      </c>
      <c r="G20" s="54">
        <v>8922.5159999999996</v>
      </c>
      <c r="H20" s="36">
        <v>8922.5159999999996</v>
      </c>
      <c r="I20" s="60">
        <f t="shared" si="4"/>
        <v>0</v>
      </c>
      <c r="J20" s="64">
        <f t="shared" si="2"/>
        <v>-5677.4840000000004</v>
      </c>
      <c r="K20" s="65">
        <f t="shared" si="3"/>
        <v>0.61113123287671234</v>
      </c>
    </row>
    <row r="21" spans="2:12" ht="96" hidden="1" customHeight="1" x14ac:dyDescent="0.25">
      <c r="B21" s="7" t="s">
        <v>28</v>
      </c>
      <c r="C21" s="24" t="s">
        <v>141</v>
      </c>
      <c r="D21" s="35">
        <v>9569</v>
      </c>
      <c r="E21" s="35">
        <v>9569</v>
      </c>
      <c r="F21" s="36">
        <v>8149.5</v>
      </c>
      <c r="G21" s="54">
        <v>8393.99</v>
      </c>
      <c r="H21" s="36">
        <v>8393.99</v>
      </c>
      <c r="I21" s="60">
        <f t="shared" si="4"/>
        <v>0</v>
      </c>
      <c r="J21" s="64">
        <f t="shared" si="2"/>
        <v>-1175.0100000000002</v>
      </c>
      <c r="K21" s="65">
        <f t="shared" si="3"/>
        <v>0.87720660466088407</v>
      </c>
    </row>
    <row r="22" spans="2:12" ht="100.5" hidden="1" customHeight="1" x14ac:dyDescent="0.25">
      <c r="B22" s="7" t="s">
        <v>27</v>
      </c>
      <c r="C22" s="24" t="s">
        <v>142</v>
      </c>
      <c r="D22" s="35">
        <v>945.16</v>
      </c>
      <c r="E22" s="35">
        <v>945.16</v>
      </c>
      <c r="F22" s="36">
        <v>2115</v>
      </c>
      <c r="G22" s="54">
        <v>2114.98</v>
      </c>
      <c r="H22" s="36">
        <v>2114.98</v>
      </c>
      <c r="I22" s="60">
        <f t="shared" si="4"/>
        <v>0</v>
      </c>
      <c r="J22" s="64">
        <f t="shared" si="2"/>
        <v>1169.8200000000002</v>
      </c>
      <c r="K22" s="65">
        <f t="shared" si="3"/>
        <v>2.2376952050446488</v>
      </c>
    </row>
    <row r="23" spans="2:12" ht="64.5" hidden="1" customHeight="1" x14ac:dyDescent="0.25">
      <c r="B23" s="7"/>
      <c r="C23" s="24" t="s">
        <v>224</v>
      </c>
      <c r="D23" s="35">
        <v>3900.18</v>
      </c>
      <c r="E23" s="35">
        <v>3900.18</v>
      </c>
      <c r="F23" s="36">
        <v>24045.599999999999</v>
      </c>
      <c r="G23" s="54">
        <v>24045.59</v>
      </c>
      <c r="H23" s="36">
        <v>24045.59</v>
      </c>
      <c r="I23" s="60">
        <f t="shared" si="4"/>
        <v>0</v>
      </c>
      <c r="J23" s="64">
        <f t="shared" si="2"/>
        <v>20145.41</v>
      </c>
      <c r="K23" s="65">
        <f t="shared" si="3"/>
        <v>6.1652513473737116</v>
      </c>
    </row>
    <row r="24" spans="2:12" ht="192.75" hidden="1" customHeight="1" x14ac:dyDescent="0.25">
      <c r="B24" s="7" t="s">
        <v>44</v>
      </c>
      <c r="C24" s="24" t="s">
        <v>45</v>
      </c>
      <c r="D24" s="35">
        <v>2</v>
      </c>
      <c r="E24" s="35">
        <v>2</v>
      </c>
      <c r="F24" s="38"/>
      <c r="G24" s="54">
        <v>0.3</v>
      </c>
      <c r="H24" s="36">
        <v>2.9999999999999997E-4</v>
      </c>
      <c r="I24" s="60">
        <f t="shared" si="4"/>
        <v>-0.29969999999999997</v>
      </c>
      <c r="J24" s="64">
        <f t="shared" si="2"/>
        <v>-1.7</v>
      </c>
      <c r="K24" s="65">
        <f t="shared" si="3"/>
        <v>1.4999999999999999E-4</v>
      </c>
    </row>
    <row r="25" spans="2:12" ht="128.25" hidden="1" customHeight="1" x14ac:dyDescent="0.25">
      <c r="B25" s="7"/>
      <c r="C25" s="24" t="s">
        <v>225</v>
      </c>
      <c r="D25" s="35">
        <v>28</v>
      </c>
      <c r="E25" s="35">
        <v>28</v>
      </c>
      <c r="F25" s="38"/>
      <c r="G25" s="54">
        <v>24</v>
      </c>
      <c r="H25" s="36">
        <v>24</v>
      </c>
      <c r="I25" s="60">
        <f t="shared" si="4"/>
        <v>0</v>
      </c>
      <c r="J25" s="64">
        <f t="shared" si="2"/>
        <v>-4</v>
      </c>
      <c r="K25" s="65">
        <f t="shared" si="3"/>
        <v>0.8571428571428571</v>
      </c>
    </row>
    <row r="26" spans="2:12" ht="65.25" hidden="1" customHeight="1" x14ac:dyDescent="0.25">
      <c r="B26" s="7" t="s">
        <v>26</v>
      </c>
      <c r="C26" s="24" t="s">
        <v>143</v>
      </c>
      <c r="D26" s="35">
        <v>1305</v>
      </c>
      <c r="E26" s="35">
        <v>1305</v>
      </c>
      <c r="F26" s="38"/>
      <c r="G26" s="54">
        <v>1562</v>
      </c>
      <c r="H26" s="36">
        <v>1562</v>
      </c>
      <c r="I26" s="60">
        <f t="shared" si="4"/>
        <v>0</v>
      </c>
      <c r="J26" s="64">
        <f t="shared" si="2"/>
        <v>257</v>
      </c>
      <c r="K26" s="65">
        <f t="shared" si="3"/>
        <v>1.1969348659003831</v>
      </c>
    </row>
    <row r="27" spans="2:12" ht="145.5" hidden="1" customHeight="1" x14ac:dyDescent="0.25">
      <c r="B27" s="7"/>
      <c r="C27" s="24" t="s">
        <v>279</v>
      </c>
      <c r="D27" s="35">
        <v>0</v>
      </c>
      <c r="E27" s="35">
        <v>0</v>
      </c>
      <c r="F27" s="38"/>
      <c r="G27" s="54">
        <v>3080</v>
      </c>
      <c r="H27" s="36">
        <v>3080</v>
      </c>
      <c r="I27" s="60">
        <f t="shared" si="4"/>
        <v>0</v>
      </c>
      <c r="J27" s="64">
        <f t="shared" si="2"/>
        <v>3080</v>
      </c>
      <c r="K27" s="65" t="e">
        <f t="shared" si="3"/>
        <v>#DIV/0!</v>
      </c>
    </row>
    <row r="28" spans="2:12" ht="33" hidden="1" customHeight="1" x14ac:dyDescent="0.25">
      <c r="B28" s="7"/>
      <c r="C28" s="24" t="s">
        <v>289</v>
      </c>
      <c r="D28" s="35">
        <v>0</v>
      </c>
      <c r="E28" s="35">
        <v>0</v>
      </c>
      <c r="F28" s="36">
        <v>1054</v>
      </c>
      <c r="G28" s="54">
        <v>0</v>
      </c>
      <c r="H28" s="36">
        <v>0</v>
      </c>
      <c r="I28" s="60">
        <f t="shared" si="4"/>
        <v>0</v>
      </c>
      <c r="J28" s="64">
        <f t="shared" si="2"/>
        <v>0</v>
      </c>
      <c r="K28" s="65" t="e">
        <f t="shared" si="3"/>
        <v>#DIV/0!</v>
      </c>
    </row>
    <row r="29" spans="2:12" ht="34.5" customHeight="1" x14ac:dyDescent="0.25">
      <c r="B29" s="6" t="s">
        <v>11</v>
      </c>
      <c r="C29" s="22" t="s">
        <v>12</v>
      </c>
      <c r="D29" s="37">
        <v>98032.3</v>
      </c>
      <c r="E29" s="37">
        <v>98032.3</v>
      </c>
      <c r="F29" s="37">
        <v>114076.6</v>
      </c>
      <c r="G29" s="55">
        <v>87978</v>
      </c>
      <c r="H29" s="37">
        <v>87978</v>
      </c>
      <c r="I29" s="58">
        <f t="shared" si="4"/>
        <v>0</v>
      </c>
      <c r="J29" s="62">
        <f t="shared" si="2"/>
        <v>-10054.300000000003</v>
      </c>
      <c r="K29" s="67">
        <f t="shared" si="3"/>
        <v>0.89743890534038273</v>
      </c>
    </row>
    <row r="30" spans="2:12" ht="33" hidden="1" customHeight="1" x14ac:dyDescent="0.25">
      <c r="B30" s="7" t="s">
        <v>25</v>
      </c>
      <c r="C30" s="24" t="s">
        <v>13</v>
      </c>
      <c r="D30" s="35">
        <v>55882</v>
      </c>
      <c r="E30" s="35">
        <v>55882</v>
      </c>
      <c r="F30" s="36">
        <v>42568</v>
      </c>
      <c r="G30" s="54">
        <v>43238</v>
      </c>
      <c r="H30" s="36">
        <v>43238</v>
      </c>
      <c r="I30" s="60">
        <f t="shared" si="4"/>
        <v>0</v>
      </c>
      <c r="J30" s="64">
        <f t="shared" si="2"/>
        <v>-12644</v>
      </c>
      <c r="K30" s="65">
        <f t="shared" si="3"/>
        <v>0.77373751834222115</v>
      </c>
    </row>
    <row r="31" spans="2:12" ht="18.75" hidden="1" customHeight="1" x14ac:dyDescent="0.25">
      <c r="B31" s="7" t="s">
        <v>38</v>
      </c>
      <c r="C31" s="24" t="s">
        <v>14</v>
      </c>
      <c r="D31" s="35">
        <v>2185</v>
      </c>
      <c r="E31" s="35">
        <v>2185</v>
      </c>
      <c r="F31" s="36">
        <v>10053.6</v>
      </c>
      <c r="G31" s="54">
        <v>2270</v>
      </c>
      <c r="H31" s="36">
        <v>2270</v>
      </c>
      <c r="I31" s="60">
        <f t="shared" si="4"/>
        <v>0</v>
      </c>
      <c r="J31" s="64">
        <f t="shared" si="2"/>
        <v>85</v>
      </c>
      <c r="K31" s="65">
        <f t="shared" si="3"/>
        <v>1.0389016018306636</v>
      </c>
    </row>
    <row r="32" spans="2:12" ht="17.25" hidden="1" customHeight="1" x14ac:dyDescent="0.25">
      <c r="B32" s="7" t="s">
        <v>24</v>
      </c>
      <c r="C32" s="24" t="s">
        <v>15</v>
      </c>
      <c r="D32" s="35">
        <v>39965.300000000003</v>
      </c>
      <c r="E32" s="35">
        <v>39965.300000000003</v>
      </c>
      <c r="F32" s="36">
        <v>61455</v>
      </c>
      <c r="G32" s="54">
        <v>42470</v>
      </c>
      <c r="H32" s="36">
        <v>42470</v>
      </c>
      <c r="I32" s="60">
        <f t="shared" si="4"/>
        <v>0</v>
      </c>
      <c r="J32" s="64">
        <f t="shared" si="2"/>
        <v>2504.6999999999971</v>
      </c>
      <c r="K32" s="65">
        <f t="shared" si="3"/>
        <v>1.0626718678453557</v>
      </c>
    </row>
    <row r="33" spans="1:12" ht="32.25" customHeight="1" x14ac:dyDescent="0.25">
      <c r="B33" s="6" t="s">
        <v>16</v>
      </c>
      <c r="C33" s="22" t="s">
        <v>37</v>
      </c>
      <c r="D33" s="37">
        <v>35599.082000000002</v>
      </c>
      <c r="E33" s="37">
        <v>35599.082000000002</v>
      </c>
      <c r="F33" s="37">
        <v>57263.7</v>
      </c>
      <c r="G33" s="55">
        <v>32222.792000000001</v>
      </c>
      <c r="H33" s="37">
        <v>32222.792000000001</v>
      </c>
      <c r="I33" s="58">
        <f t="shared" si="4"/>
        <v>0</v>
      </c>
      <c r="J33" s="62">
        <f t="shared" si="2"/>
        <v>-3376.2900000000009</v>
      </c>
      <c r="K33" s="67">
        <f t="shared" si="3"/>
        <v>0.90515794761224455</v>
      </c>
    </row>
    <row r="34" spans="1:12" ht="33" customHeight="1" x14ac:dyDescent="0.25">
      <c r="B34" s="6" t="s">
        <v>17</v>
      </c>
      <c r="C34" s="22" t="s">
        <v>18</v>
      </c>
      <c r="D34" s="37">
        <v>149.9</v>
      </c>
      <c r="E34" s="37">
        <v>149.9</v>
      </c>
      <c r="F34" s="37">
        <v>6055</v>
      </c>
      <c r="G34" s="55">
        <v>571.9</v>
      </c>
      <c r="H34" s="37">
        <v>571.9</v>
      </c>
      <c r="I34" s="58">
        <f t="shared" si="4"/>
        <v>0</v>
      </c>
      <c r="J34" s="62">
        <f t="shared" si="2"/>
        <v>422</v>
      </c>
      <c r="K34" s="67">
        <f t="shared" si="3"/>
        <v>3.8152101400933951</v>
      </c>
    </row>
    <row r="35" spans="1:12" ht="18" customHeight="1" x14ac:dyDescent="0.25">
      <c r="B35" s="6" t="s">
        <v>100</v>
      </c>
      <c r="C35" s="22" t="s">
        <v>101</v>
      </c>
      <c r="D35" s="37">
        <v>800</v>
      </c>
      <c r="E35" s="37">
        <v>800</v>
      </c>
      <c r="F35" s="37">
        <v>800.7</v>
      </c>
      <c r="G35" s="55">
        <v>800</v>
      </c>
      <c r="H35" s="37">
        <v>800</v>
      </c>
      <c r="I35" s="58">
        <f t="shared" si="4"/>
        <v>0</v>
      </c>
      <c r="J35" s="62">
        <f t="shared" si="2"/>
        <v>0</v>
      </c>
      <c r="K35" s="67">
        <f t="shared" si="3"/>
        <v>1</v>
      </c>
    </row>
    <row r="36" spans="1:12" ht="46.5" hidden="1" customHeight="1" x14ac:dyDescent="0.25">
      <c r="B36" s="8" t="s">
        <v>102</v>
      </c>
      <c r="C36" s="24" t="s">
        <v>144</v>
      </c>
      <c r="D36" s="35">
        <v>800</v>
      </c>
      <c r="E36" s="35">
        <v>800</v>
      </c>
      <c r="F36" s="36">
        <v>800.7</v>
      </c>
      <c r="G36" s="54">
        <v>800</v>
      </c>
      <c r="H36" s="36">
        <v>800</v>
      </c>
      <c r="I36" s="60">
        <f t="shared" si="4"/>
        <v>0</v>
      </c>
      <c r="J36" s="64">
        <f t="shared" ref="J36:J67" si="6">G36-D36</f>
        <v>0</v>
      </c>
      <c r="K36" s="65">
        <f t="shared" si="3"/>
        <v>1</v>
      </c>
    </row>
    <row r="37" spans="1:12" ht="18" customHeight="1" x14ac:dyDescent="0.25">
      <c r="B37" s="6" t="s">
        <v>19</v>
      </c>
      <c r="C37" s="22" t="s">
        <v>20</v>
      </c>
      <c r="D37" s="37">
        <v>520380.60499999998</v>
      </c>
      <c r="E37" s="37">
        <v>520380.60499999998</v>
      </c>
      <c r="F37" s="37">
        <v>548750.69999999995</v>
      </c>
      <c r="G37" s="55">
        <v>533452.27099999995</v>
      </c>
      <c r="H37" s="37">
        <v>533728.27099999995</v>
      </c>
      <c r="I37" s="58">
        <f t="shared" si="4"/>
        <v>276</v>
      </c>
      <c r="J37" s="62">
        <f t="shared" si="6"/>
        <v>13071.665999999968</v>
      </c>
      <c r="K37" s="67">
        <f t="shared" si="3"/>
        <v>1.0256498145237369</v>
      </c>
    </row>
    <row r="38" spans="1:12" ht="17.25" customHeight="1" x14ac:dyDescent="0.25">
      <c r="B38" s="6" t="s">
        <v>21</v>
      </c>
      <c r="C38" s="22" t="s">
        <v>22</v>
      </c>
      <c r="D38" s="37">
        <v>889.7</v>
      </c>
      <c r="E38" s="37">
        <v>889.7</v>
      </c>
      <c r="F38" s="37">
        <f>F39</f>
        <v>2764.4</v>
      </c>
      <c r="G38" s="55">
        <v>3198.6</v>
      </c>
      <c r="H38" s="37">
        <v>3198.6</v>
      </c>
      <c r="I38" s="58">
        <f t="shared" si="4"/>
        <v>0</v>
      </c>
      <c r="J38" s="62">
        <f t="shared" si="6"/>
        <v>2308.8999999999996</v>
      </c>
      <c r="K38" s="67">
        <f t="shared" si="3"/>
        <v>3.5951444307069798</v>
      </c>
    </row>
    <row r="39" spans="1:12" ht="32.25" hidden="1" customHeight="1" x14ac:dyDescent="0.25">
      <c r="B39" s="7" t="s">
        <v>23</v>
      </c>
      <c r="C39" s="24" t="s">
        <v>145</v>
      </c>
      <c r="D39" s="35">
        <v>889.7</v>
      </c>
      <c r="E39" s="35">
        <v>889.7</v>
      </c>
      <c r="F39" s="36">
        <v>2764.4</v>
      </c>
      <c r="G39" s="54">
        <v>3198.6</v>
      </c>
      <c r="H39" s="36">
        <v>3198.6</v>
      </c>
      <c r="I39" s="60">
        <f t="shared" si="4"/>
        <v>0</v>
      </c>
      <c r="J39" s="64">
        <f t="shared" si="6"/>
        <v>2308.8999999999996</v>
      </c>
      <c r="K39" s="65">
        <f t="shared" si="3"/>
        <v>3.5951444307069798</v>
      </c>
    </row>
    <row r="40" spans="1:12" ht="18" customHeight="1" x14ac:dyDescent="0.25">
      <c r="A40" s="10"/>
      <c r="B40" s="6" t="s">
        <v>41</v>
      </c>
      <c r="C40" s="70" t="s">
        <v>215</v>
      </c>
      <c r="D40" s="71">
        <v>14035841.481000001</v>
      </c>
      <c r="E40" s="71">
        <v>22663805.478</v>
      </c>
      <c r="F40" s="76">
        <f>23358570.53206+100654.34915</f>
        <v>23459224.881209999</v>
      </c>
      <c r="G40" s="77">
        <v>11604346.6</v>
      </c>
      <c r="H40" s="71">
        <v>17659693.096000001</v>
      </c>
      <c r="I40" s="73">
        <f t="shared" si="4"/>
        <v>6055346.4960000012</v>
      </c>
      <c r="J40" s="74">
        <f t="shared" si="6"/>
        <v>-2431494.881000001</v>
      </c>
      <c r="K40" s="78">
        <f t="shared" si="3"/>
        <v>1.2581855615785862</v>
      </c>
    </row>
    <row r="41" spans="1:12" ht="32.25" customHeight="1" x14ac:dyDescent="0.25">
      <c r="A41" s="10"/>
      <c r="B41" s="6" t="s">
        <v>42</v>
      </c>
      <c r="C41" s="23" t="s">
        <v>146</v>
      </c>
      <c r="D41" s="39">
        <v>13679980.619999999</v>
      </c>
      <c r="E41" s="39">
        <v>22231123.463</v>
      </c>
      <c r="F41" s="40"/>
      <c r="G41" s="56">
        <v>11604346.6</v>
      </c>
      <c r="H41" s="39">
        <v>16790908.600000001</v>
      </c>
      <c r="I41" s="59">
        <f t="shared" si="4"/>
        <v>5186562.0000000019</v>
      </c>
      <c r="J41" s="63">
        <f t="shared" si="6"/>
        <v>-2075634.0199999996</v>
      </c>
      <c r="K41" s="66">
        <f t="shared" si="3"/>
        <v>1.2274073382422674</v>
      </c>
      <c r="L41" s="12"/>
    </row>
    <row r="42" spans="1:12" ht="31.5" customHeight="1" x14ac:dyDescent="0.25">
      <c r="A42" s="10"/>
      <c r="B42" s="6" t="s">
        <v>63</v>
      </c>
      <c r="C42" s="22" t="s">
        <v>147</v>
      </c>
      <c r="D42" s="37">
        <v>1685916.1</v>
      </c>
      <c r="E42" s="37">
        <v>4621655.9000000004</v>
      </c>
      <c r="F42" s="41">
        <v>4621655.9000000004</v>
      </c>
      <c r="G42" s="55">
        <v>1353073.7</v>
      </c>
      <c r="H42" s="37">
        <v>703525.1</v>
      </c>
      <c r="I42" s="58">
        <f t="shared" si="4"/>
        <v>-649548.6</v>
      </c>
      <c r="J42" s="62">
        <f t="shared" si="6"/>
        <v>-332842.40000000014</v>
      </c>
      <c r="K42" s="67">
        <f t="shared" si="3"/>
        <v>0.41729543955360526</v>
      </c>
    </row>
    <row r="43" spans="1:12" ht="32.25" customHeight="1" x14ac:dyDescent="0.25">
      <c r="A43" s="10"/>
      <c r="B43" s="9" t="s">
        <v>103</v>
      </c>
      <c r="C43" s="27" t="s">
        <v>148</v>
      </c>
      <c r="D43" s="35">
        <v>703525.1</v>
      </c>
      <c r="E43" s="35">
        <v>703525.1</v>
      </c>
      <c r="F43" s="38"/>
      <c r="G43" s="54">
        <v>370682.7</v>
      </c>
      <c r="H43" s="36">
        <v>703525.1</v>
      </c>
      <c r="I43" s="60">
        <f t="shared" si="4"/>
        <v>332842.39999999997</v>
      </c>
      <c r="J43" s="64">
        <f t="shared" si="6"/>
        <v>-332842.39999999997</v>
      </c>
      <c r="K43" s="65">
        <f t="shared" si="3"/>
        <v>1</v>
      </c>
    </row>
    <row r="44" spans="1:12" ht="48.75" hidden="1" customHeight="1" x14ac:dyDescent="0.25">
      <c r="A44" s="10"/>
      <c r="B44" s="9"/>
      <c r="C44" s="27" t="s">
        <v>267</v>
      </c>
      <c r="D44" s="35">
        <v>0</v>
      </c>
      <c r="E44" s="35">
        <v>2302222.7000000002</v>
      </c>
      <c r="F44" s="38"/>
      <c r="G44" s="54">
        <v>0</v>
      </c>
      <c r="H44" s="36">
        <v>0</v>
      </c>
      <c r="I44" s="60">
        <f t="shared" si="4"/>
        <v>0</v>
      </c>
      <c r="J44" s="64">
        <f t="shared" si="6"/>
        <v>0</v>
      </c>
      <c r="K44" s="65" t="e">
        <f t="shared" si="3"/>
        <v>#DIV/0!</v>
      </c>
    </row>
    <row r="45" spans="1:12" ht="65.25" customHeight="1" x14ac:dyDescent="0.25">
      <c r="A45" s="10"/>
      <c r="B45" s="9" t="s">
        <v>110</v>
      </c>
      <c r="C45" s="27" t="s">
        <v>149</v>
      </c>
      <c r="D45" s="35">
        <v>982391</v>
      </c>
      <c r="E45" s="35">
        <v>982391</v>
      </c>
      <c r="F45" s="38"/>
      <c r="G45" s="54">
        <v>982391</v>
      </c>
      <c r="H45" s="36">
        <v>0</v>
      </c>
      <c r="I45" s="60">
        <f t="shared" si="4"/>
        <v>-982391</v>
      </c>
      <c r="J45" s="64">
        <f t="shared" si="6"/>
        <v>0</v>
      </c>
      <c r="K45" s="65">
        <f t="shared" si="3"/>
        <v>0</v>
      </c>
    </row>
    <row r="46" spans="1:12" ht="127.5" hidden="1" customHeight="1" x14ac:dyDescent="0.25">
      <c r="A46" s="10"/>
      <c r="B46" s="9"/>
      <c r="C46" s="28" t="s">
        <v>260</v>
      </c>
      <c r="D46" s="35">
        <v>0</v>
      </c>
      <c r="E46" s="35">
        <v>501600</v>
      </c>
      <c r="F46" s="38"/>
      <c r="G46" s="54">
        <v>0</v>
      </c>
      <c r="H46" s="36">
        <v>0</v>
      </c>
      <c r="I46" s="60">
        <f t="shared" si="4"/>
        <v>0</v>
      </c>
      <c r="J46" s="64">
        <f t="shared" si="6"/>
        <v>0</v>
      </c>
      <c r="K46" s="65" t="e">
        <f t="shared" si="3"/>
        <v>#DIV/0!</v>
      </c>
    </row>
    <row r="47" spans="1:12" ht="127.5" hidden="1" customHeight="1" x14ac:dyDescent="0.25">
      <c r="A47" s="10"/>
      <c r="B47" s="9"/>
      <c r="C47" s="28" t="s">
        <v>269</v>
      </c>
      <c r="D47" s="35">
        <v>0</v>
      </c>
      <c r="E47" s="35">
        <v>89422.1</v>
      </c>
      <c r="F47" s="38"/>
      <c r="G47" s="54">
        <v>0</v>
      </c>
      <c r="H47" s="36">
        <v>0</v>
      </c>
      <c r="I47" s="60">
        <f t="shared" si="4"/>
        <v>0</v>
      </c>
      <c r="J47" s="64">
        <f t="shared" si="6"/>
        <v>0</v>
      </c>
      <c r="K47" s="65" t="e">
        <f t="shared" si="3"/>
        <v>#DIV/0!</v>
      </c>
    </row>
    <row r="48" spans="1:12" ht="157.5" hidden="1" customHeight="1" x14ac:dyDescent="0.25">
      <c r="A48" s="10"/>
      <c r="B48" s="9"/>
      <c r="C48" s="28" t="s">
        <v>274</v>
      </c>
      <c r="D48" s="35">
        <v>0</v>
      </c>
      <c r="E48" s="35">
        <v>42495</v>
      </c>
      <c r="F48" s="38"/>
      <c r="G48" s="54">
        <v>0</v>
      </c>
      <c r="H48" s="36">
        <v>0</v>
      </c>
      <c r="I48" s="60">
        <f t="shared" si="4"/>
        <v>0</v>
      </c>
      <c r="J48" s="64">
        <f t="shared" si="6"/>
        <v>0</v>
      </c>
      <c r="K48" s="65" t="e">
        <f t="shared" si="3"/>
        <v>#DIV/0!</v>
      </c>
    </row>
    <row r="49" spans="1:11" ht="31.5" customHeight="1" x14ac:dyDescent="0.25">
      <c r="A49" s="10"/>
      <c r="B49" s="6" t="s">
        <v>64</v>
      </c>
      <c r="C49" s="22" t="s">
        <v>150</v>
      </c>
      <c r="D49" s="37">
        <v>6643388.3200000003</v>
      </c>
      <c r="E49" s="37">
        <v>8920698.6760000009</v>
      </c>
      <c r="F49" s="41">
        <v>8675699</v>
      </c>
      <c r="G49" s="55">
        <v>4385358.0999999996</v>
      </c>
      <c r="H49" s="37">
        <v>9445985.1999999993</v>
      </c>
      <c r="I49" s="58">
        <f t="shared" si="4"/>
        <v>5060627.0999999996</v>
      </c>
      <c r="J49" s="62">
        <f t="shared" si="6"/>
        <v>-2258030.2200000007</v>
      </c>
      <c r="K49" s="65">
        <f t="shared" si="3"/>
        <v>1.4218625714776822</v>
      </c>
    </row>
    <row r="50" spans="1:11" ht="63.75" hidden="1" customHeight="1" x14ac:dyDescent="0.25">
      <c r="A50" s="10"/>
      <c r="B50" s="6"/>
      <c r="C50" s="29" t="s">
        <v>226</v>
      </c>
      <c r="D50" s="35">
        <v>7310.4</v>
      </c>
      <c r="E50" s="35">
        <v>7310.4</v>
      </c>
      <c r="F50" s="38"/>
      <c r="G50" s="54">
        <v>0</v>
      </c>
      <c r="H50" s="36">
        <v>0</v>
      </c>
      <c r="I50" s="60">
        <f t="shared" si="4"/>
        <v>0</v>
      </c>
      <c r="J50" s="64">
        <f t="shared" si="6"/>
        <v>-7310.4</v>
      </c>
      <c r="K50" s="65">
        <f t="shared" si="3"/>
        <v>0</v>
      </c>
    </row>
    <row r="51" spans="1:11" ht="33" customHeight="1" x14ac:dyDescent="0.25">
      <c r="A51" s="10"/>
      <c r="B51" s="9" t="s">
        <v>131</v>
      </c>
      <c r="C51" s="25" t="s">
        <v>151</v>
      </c>
      <c r="D51" s="35">
        <v>1327326</v>
      </c>
      <c r="E51" s="35">
        <v>1330342.7</v>
      </c>
      <c r="F51" s="38"/>
      <c r="G51" s="54">
        <v>1049688</v>
      </c>
      <c r="H51" s="36">
        <v>1049687.8999999999</v>
      </c>
      <c r="I51" s="60">
        <f t="shared" si="4"/>
        <v>-0.10000000009313226</v>
      </c>
      <c r="J51" s="64">
        <f t="shared" si="6"/>
        <v>-277638</v>
      </c>
      <c r="K51" s="65">
        <f t="shared" si="3"/>
        <v>0.79082900508239873</v>
      </c>
    </row>
    <row r="52" spans="1:11" ht="79.5" hidden="1" customHeight="1" x14ac:dyDescent="0.25">
      <c r="A52" s="10"/>
      <c r="B52" s="9"/>
      <c r="C52" s="25" t="s">
        <v>216</v>
      </c>
      <c r="D52" s="35">
        <v>58270.2</v>
      </c>
      <c r="E52" s="35">
        <v>93179.5</v>
      </c>
      <c r="F52" s="38"/>
      <c r="G52" s="54">
        <v>0</v>
      </c>
      <c r="H52" s="36">
        <v>0</v>
      </c>
      <c r="I52" s="60">
        <f t="shared" si="4"/>
        <v>0</v>
      </c>
      <c r="J52" s="64">
        <f t="shared" si="6"/>
        <v>-58270.2</v>
      </c>
      <c r="K52" s="65">
        <f t="shared" si="3"/>
        <v>0</v>
      </c>
    </row>
    <row r="53" spans="1:11" ht="63" customHeight="1" x14ac:dyDescent="0.25">
      <c r="A53" s="10"/>
      <c r="B53" s="9" t="s">
        <v>95</v>
      </c>
      <c r="C53" s="27" t="s">
        <v>152</v>
      </c>
      <c r="D53" s="35">
        <v>528622.69999999995</v>
      </c>
      <c r="E53" s="35">
        <v>528622.69999999995</v>
      </c>
      <c r="F53" s="38"/>
      <c r="G53" s="54">
        <v>0</v>
      </c>
      <c r="H53" s="36">
        <v>837649.8</v>
      </c>
      <c r="I53" s="60">
        <f t="shared" si="4"/>
        <v>837649.8</v>
      </c>
      <c r="J53" s="64">
        <f t="shared" si="6"/>
        <v>-528622.69999999995</v>
      </c>
      <c r="K53" s="65">
        <f t="shared" si="3"/>
        <v>1.5845891597163726</v>
      </c>
    </row>
    <row r="54" spans="1:11" ht="47.25" hidden="1" customHeight="1" x14ac:dyDescent="0.25">
      <c r="A54" s="10"/>
      <c r="B54" s="9" t="s">
        <v>71</v>
      </c>
      <c r="C54" s="27" t="s">
        <v>153</v>
      </c>
      <c r="D54" s="35">
        <v>9774.5</v>
      </c>
      <c r="E54" s="35">
        <v>9704.6</v>
      </c>
      <c r="F54" s="38"/>
      <c r="G54" s="54">
        <v>0</v>
      </c>
      <c r="H54" s="36">
        <v>0</v>
      </c>
      <c r="I54" s="60">
        <f t="shared" si="4"/>
        <v>0</v>
      </c>
      <c r="J54" s="64">
        <f t="shared" si="6"/>
        <v>-9774.5</v>
      </c>
      <c r="K54" s="65">
        <f t="shared" si="3"/>
        <v>0</v>
      </c>
    </row>
    <row r="55" spans="1:11" ht="52.5" hidden="1" customHeight="1" x14ac:dyDescent="0.25">
      <c r="A55" s="10"/>
      <c r="B55" s="9"/>
      <c r="C55" s="29" t="s">
        <v>227</v>
      </c>
      <c r="D55" s="35">
        <v>7632.3</v>
      </c>
      <c r="E55" s="35">
        <v>7632.3</v>
      </c>
      <c r="F55" s="38"/>
      <c r="G55" s="54">
        <v>0</v>
      </c>
      <c r="H55" s="36">
        <v>0</v>
      </c>
      <c r="I55" s="60">
        <f t="shared" si="4"/>
        <v>0</v>
      </c>
      <c r="J55" s="64">
        <f t="shared" si="6"/>
        <v>-7632.3</v>
      </c>
      <c r="K55" s="65">
        <f t="shared" si="3"/>
        <v>0</v>
      </c>
    </row>
    <row r="56" spans="1:11" ht="47.25" customHeight="1" x14ac:dyDescent="0.25">
      <c r="A56" s="10"/>
      <c r="B56" s="9" t="s">
        <v>58</v>
      </c>
      <c r="C56" s="27" t="s">
        <v>154</v>
      </c>
      <c r="D56" s="35">
        <v>492.1</v>
      </c>
      <c r="E56" s="35">
        <v>492.1</v>
      </c>
      <c r="F56" s="38"/>
      <c r="G56" s="54">
        <v>407.5</v>
      </c>
      <c r="H56" s="36">
        <v>448.3</v>
      </c>
      <c r="I56" s="60">
        <f t="shared" si="4"/>
        <v>40.800000000000011</v>
      </c>
      <c r="J56" s="64">
        <f t="shared" si="6"/>
        <v>-84.600000000000023</v>
      </c>
      <c r="K56" s="65">
        <f t="shared" si="3"/>
        <v>0.9109937004673847</v>
      </c>
    </row>
    <row r="57" spans="1:11" ht="95.25" customHeight="1" x14ac:dyDescent="0.25">
      <c r="A57" s="10"/>
      <c r="B57" s="9" t="s">
        <v>72</v>
      </c>
      <c r="C57" s="29" t="s">
        <v>228</v>
      </c>
      <c r="D57" s="35">
        <v>8995</v>
      </c>
      <c r="E57" s="35">
        <v>8995</v>
      </c>
      <c r="F57" s="38"/>
      <c r="G57" s="54">
        <v>6545.3</v>
      </c>
      <c r="H57" s="36">
        <v>6545.3</v>
      </c>
      <c r="I57" s="60">
        <f t="shared" si="4"/>
        <v>0</v>
      </c>
      <c r="J57" s="64">
        <f t="shared" si="6"/>
        <v>-2449.6999999999998</v>
      </c>
      <c r="K57" s="65">
        <f t="shared" si="3"/>
        <v>0.72765981100611454</v>
      </c>
    </row>
    <row r="58" spans="1:11" ht="94.5" customHeight="1" x14ac:dyDescent="0.25">
      <c r="A58" s="10"/>
      <c r="B58" s="9" t="s">
        <v>104</v>
      </c>
      <c r="C58" s="27" t="s">
        <v>155</v>
      </c>
      <c r="D58" s="35">
        <v>46814.6</v>
      </c>
      <c r="E58" s="35">
        <v>46814.6</v>
      </c>
      <c r="F58" s="38"/>
      <c r="G58" s="54">
        <v>54525.5</v>
      </c>
      <c r="H58" s="36">
        <v>54525.5</v>
      </c>
      <c r="I58" s="60">
        <f t="shared" si="4"/>
        <v>0</v>
      </c>
      <c r="J58" s="64">
        <f t="shared" si="6"/>
        <v>7710.9000000000015</v>
      </c>
      <c r="K58" s="65">
        <f t="shared" si="3"/>
        <v>1.1647114361758939</v>
      </c>
    </row>
    <row r="59" spans="1:11" ht="79.5" customHeight="1" x14ac:dyDescent="0.25">
      <c r="A59" s="10"/>
      <c r="B59" s="9" t="s">
        <v>73</v>
      </c>
      <c r="C59" s="27" t="s">
        <v>156</v>
      </c>
      <c r="D59" s="35">
        <v>611636.19999999995</v>
      </c>
      <c r="E59" s="35">
        <v>611636.19999999995</v>
      </c>
      <c r="F59" s="38"/>
      <c r="G59" s="54">
        <v>0</v>
      </c>
      <c r="H59" s="36">
        <v>574368.1</v>
      </c>
      <c r="I59" s="60">
        <f t="shared" si="4"/>
        <v>574368.1</v>
      </c>
      <c r="J59" s="64">
        <f t="shared" si="6"/>
        <v>-611636.19999999995</v>
      </c>
      <c r="K59" s="65">
        <f t="shared" si="3"/>
        <v>0.93906819118946849</v>
      </c>
    </row>
    <row r="60" spans="1:11" ht="128.25" customHeight="1" x14ac:dyDescent="0.25">
      <c r="A60" s="10"/>
      <c r="B60" s="9" t="s">
        <v>74</v>
      </c>
      <c r="C60" s="27" t="s">
        <v>157</v>
      </c>
      <c r="D60" s="35">
        <v>710</v>
      </c>
      <c r="E60" s="35">
        <v>710</v>
      </c>
      <c r="F60" s="38"/>
      <c r="G60" s="54">
        <v>745.5</v>
      </c>
      <c r="H60" s="36">
        <v>745.5</v>
      </c>
      <c r="I60" s="60">
        <f t="shared" si="4"/>
        <v>0</v>
      </c>
      <c r="J60" s="64">
        <f t="shared" si="6"/>
        <v>35.5</v>
      </c>
      <c r="K60" s="65">
        <f t="shared" si="3"/>
        <v>1.05</v>
      </c>
    </row>
    <row r="61" spans="1:11" ht="81.75" customHeight="1" x14ac:dyDescent="0.25">
      <c r="A61" s="10"/>
      <c r="B61" s="9" t="s">
        <v>75</v>
      </c>
      <c r="C61" s="27" t="s">
        <v>160</v>
      </c>
      <c r="D61" s="35">
        <v>4647.5</v>
      </c>
      <c r="E61" s="35">
        <v>4647.5</v>
      </c>
      <c r="F61" s="38"/>
      <c r="G61" s="54">
        <v>6329.8</v>
      </c>
      <c r="H61" s="36">
        <v>7057.9</v>
      </c>
      <c r="I61" s="60">
        <f t="shared" si="4"/>
        <v>728.09999999999945</v>
      </c>
      <c r="J61" s="64">
        <f t="shared" si="6"/>
        <v>1682.3000000000002</v>
      </c>
      <c r="K61" s="65">
        <f t="shared" si="3"/>
        <v>1.5186444324905863</v>
      </c>
    </row>
    <row r="62" spans="1:11" ht="66" hidden="1" customHeight="1" x14ac:dyDescent="0.25">
      <c r="A62" s="10"/>
      <c r="B62" s="9" t="s">
        <v>108</v>
      </c>
      <c r="C62" s="27" t="s">
        <v>109</v>
      </c>
      <c r="D62" s="35">
        <v>0</v>
      </c>
      <c r="E62" s="35">
        <v>0</v>
      </c>
      <c r="F62" s="38"/>
      <c r="G62" s="54">
        <v>0</v>
      </c>
      <c r="H62" s="36">
        <v>0</v>
      </c>
      <c r="I62" s="60">
        <f t="shared" si="4"/>
        <v>0</v>
      </c>
      <c r="J62" s="64">
        <f t="shared" si="6"/>
        <v>0</v>
      </c>
      <c r="K62" s="65" t="e">
        <f t="shared" si="3"/>
        <v>#DIV/0!</v>
      </c>
    </row>
    <row r="63" spans="1:11" ht="95.25" customHeight="1" x14ac:dyDescent="0.25">
      <c r="A63" s="10"/>
      <c r="B63" s="9" t="s">
        <v>112</v>
      </c>
      <c r="C63" s="27" t="s">
        <v>158</v>
      </c>
      <c r="D63" s="35">
        <v>373148</v>
      </c>
      <c r="E63" s="35">
        <v>374590.9</v>
      </c>
      <c r="F63" s="38"/>
      <c r="G63" s="54">
        <v>93915.1</v>
      </c>
      <c r="H63" s="36">
        <v>93915.1</v>
      </c>
      <c r="I63" s="60">
        <f t="shared" si="4"/>
        <v>0</v>
      </c>
      <c r="J63" s="64">
        <f t="shared" si="6"/>
        <v>-279232.90000000002</v>
      </c>
      <c r="K63" s="65">
        <f t="shared" si="3"/>
        <v>0.25168324632585465</v>
      </c>
    </row>
    <row r="64" spans="1:11" ht="128.25" customHeight="1" x14ac:dyDescent="0.25">
      <c r="A64" s="10"/>
      <c r="B64" s="9" t="s">
        <v>76</v>
      </c>
      <c r="C64" s="27" t="s">
        <v>159</v>
      </c>
      <c r="D64" s="35">
        <v>28932.5</v>
      </c>
      <c r="E64" s="35">
        <v>28932.5</v>
      </c>
      <c r="F64" s="38"/>
      <c r="G64" s="54">
        <v>24317.5</v>
      </c>
      <c r="H64" s="36">
        <v>24317.5</v>
      </c>
      <c r="I64" s="60">
        <f t="shared" si="4"/>
        <v>0</v>
      </c>
      <c r="J64" s="64">
        <f t="shared" si="6"/>
        <v>-4615</v>
      </c>
      <c r="K64" s="65">
        <f t="shared" si="3"/>
        <v>0.8404907975460123</v>
      </c>
    </row>
    <row r="65" spans="1:11" ht="97.5" customHeight="1" x14ac:dyDescent="0.25">
      <c r="A65" s="10"/>
      <c r="B65" s="9"/>
      <c r="C65" s="27" t="s">
        <v>280</v>
      </c>
      <c r="D65" s="35">
        <v>0</v>
      </c>
      <c r="E65" s="35">
        <v>0</v>
      </c>
      <c r="F65" s="38"/>
      <c r="G65" s="54">
        <v>50150.8</v>
      </c>
      <c r="H65" s="36">
        <v>0</v>
      </c>
      <c r="I65" s="60">
        <f t="shared" si="4"/>
        <v>-50150.8</v>
      </c>
      <c r="J65" s="64">
        <f t="shared" si="6"/>
        <v>50150.8</v>
      </c>
      <c r="K65" s="65"/>
    </row>
    <row r="66" spans="1:11" ht="128.25" customHeight="1" x14ac:dyDescent="0.25">
      <c r="A66" s="10"/>
      <c r="B66" s="9"/>
      <c r="C66" s="29" t="s">
        <v>229</v>
      </c>
      <c r="D66" s="35">
        <v>45039.8</v>
      </c>
      <c r="E66" s="35">
        <v>45039.8</v>
      </c>
      <c r="F66" s="38"/>
      <c r="G66" s="54">
        <v>70978.600000000006</v>
      </c>
      <c r="H66" s="36">
        <v>91865.1</v>
      </c>
      <c r="I66" s="60">
        <f t="shared" si="4"/>
        <v>20886.5</v>
      </c>
      <c r="J66" s="64">
        <f t="shared" si="6"/>
        <v>25938.800000000003</v>
      </c>
      <c r="K66" s="65">
        <f t="shared" si="3"/>
        <v>2.039642715997851</v>
      </c>
    </row>
    <row r="67" spans="1:11" ht="48" customHeight="1" x14ac:dyDescent="0.25">
      <c r="A67" s="10"/>
      <c r="B67" s="9"/>
      <c r="C67" s="29" t="s">
        <v>281</v>
      </c>
      <c r="D67" s="35">
        <v>0</v>
      </c>
      <c r="E67" s="35">
        <v>0</v>
      </c>
      <c r="F67" s="38"/>
      <c r="G67" s="54">
        <v>9297.2000000000007</v>
      </c>
      <c r="H67" s="36">
        <v>0</v>
      </c>
      <c r="I67" s="60">
        <f t="shared" si="4"/>
        <v>-9297.2000000000007</v>
      </c>
      <c r="J67" s="64">
        <f t="shared" si="6"/>
        <v>9297.2000000000007</v>
      </c>
      <c r="K67" s="65"/>
    </row>
    <row r="68" spans="1:11" ht="99.75" customHeight="1" x14ac:dyDescent="0.25">
      <c r="A68" s="10"/>
      <c r="B68" s="9"/>
      <c r="C68" s="29" t="s">
        <v>282</v>
      </c>
      <c r="D68" s="35">
        <v>0</v>
      </c>
      <c r="E68" s="35">
        <v>0</v>
      </c>
      <c r="F68" s="38"/>
      <c r="G68" s="54">
        <v>43126.9</v>
      </c>
      <c r="H68" s="36">
        <v>19672.099999999999</v>
      </c>
      <c r="I68" s="60">
        <f t="shared" si="4"/>
        <v>-23454.800000000003</v>
      </c>
      <c r="J68" s="64">
        <f t="shared" ref="J68:J92" si="7">G68-D68</f>
        <v>43126.9</v>
      </c>
      <c r="K68" s="65"/>
    </row>
    <row r="69" spans="1:11" ht="93.75" hidden="1" customHeight="1" x14ac:dyDescent="0.25">
      <c r="A69" s="10"/>
      <c r="B69" s="9" t="s">
        <v>113</v>
      </c>
      <c r="C69" s="27" t="s">
        <v>161</v>
      </c>
      <c r="D69" s="35">
        <v>76772.399999999994</v>
      </c>
      <c r="E69" s="35">
        <v>76772.399999999994</v>
      </c>
      <c r="F69" s="38"/>
      <c r="G69" s="54">
        <v>0</v>
      </c>
      <c r="H69" s="36">
        <v>0</v>
      </c>
      <c r="I69" s="60">
        <f t="shared" si="4"/>
        <v>0</v>
      </c>
      <c r="J69" s="64">
        <f t="shared" si="7"/>
        <v>-76772.399999999994</v>
      </c>
      <c r="K69" s="65">
        <f t="shared" ref="K69:K131" si="8">H69/D69</f>
        <v>0</v>
      </c>
    </row>
    <row r="70" spans="1:11" ht="31.5" hidden="1" customHeight="1" x14ac:dyDescent="0.25">
      <c r="A70" s="10"/>
      <c r="B70" s="9" t="s">
        <v>114</v>
      </c>
      <c r="C70" s="27" t="s">
        <v>162</v>
      </c>
      <c r="D70" s="35">
        <v>0</v>
      </c>
      <c r="E70" s="35">
        <v>0</v>
      </c>
      <c r="F70" s="38"/>
      <c r="G70" s="54">
        <v>0</v>
      </c>
      <c r="H70" s="36">
        <v>0</v>
      </c>
      <c r="I70" s="60">
        <f t="shared" si="4"/>
        <v>0</v>
      </c>
      <c r="J70" s="64">
        <f t="shared" si="7"/>
        <v>0</v>
      </c>
      <c r="K70" s="65" t="e">
        <f t="shared" si="8"/>
        <v>#DIV/0!</v>
      </c>
    </row>
    <row r="71" spans="1:11" ht="98.25" customHeight="1" x14ac:dyDescent="0.25">
      <c r="A71" s="10"/>
      <c r="B71" s="9" t="s">
        <v>115</v>
      </c>
      <c r="C71" s="29" t="s">
        <v>230</v>
      </c>
      <c r="D71" s="35">
        <v>15004.9</v>
      </c>
      <c r="E71" s="35">
        <v>15004.9</v>
      </c>
      <c r="F71" s="38"/>
      <c r="G71" s="54">
        <v>12600.1</v>
      </c>
      <c r="H71" s="36">
        <v>14123.1</v>
      </c>
      <c r="I71" s="60">
        <f t="shared" ref="I71:I134" si="9">H71-G71</f>
        <v>1523</v>
      </c>
      <c r="J71" s="64">
        <f t="shared" si="7"/>
        <v>-2404.7999999999993</v>
      </c>
      <c r="K71" s="65">
        <f t="shared" si="8"/>
        <v>0.94123253070663593</v>
      </c>
    </row>
    <row r="72" spans="1:11" ht="31.5" customHeight="1" x14ac:dyDescent="0.25">
      <c r="A72" s="10"/>
      <c r="B72" s="9" t="s">
        <v>116</v>
      </c>
      <c r="C72" s="27" t="s">
        <v>163</v>
      </c>
      <c r="D72" s="35">
        <v>40872</v>
      </c>
      <c r="E72" s="35">
        <v>40872</v>
      </c>
      <c r="F72" s="38"/>
      <c r="G72" s="54">
        <v>36560.800000000003</v>
      </c>
      <c r="H72" s="36">
        <v>36560.800000000003</v>
      </c>
      <c r="I72" s="60">
        <f t="shared" si="9"/>
        <v>0</v>
      </c>
      <c r="J72" s="64">
        <f t="shared" si="7"/>
        <v>-4311.1999999999971</v>
      </c>
      <c r="K72" s="65">
        <f t="shared" si="8"/>
        <v>0.89451947543550603</v>
      </c>
    </row>
    <row r="73" spans="1:11" ht="63.75" customHeight="1" x14ac:dyDescent="0.25">
      <c r="A73" s="10"/>
      <c r="B73" s="9" t="s">
        <v>77</v>
      </c>
      <c r="C73" s="27" t="s">
        <v>164</v>
      </c>
      <c r="D73" s="35">
        <v>12613.7</v>
      </c>
      <c r="E73" s="35">
        <v>12613.7</v>
      </c>
      <c r="F73" s="38"/>
      <c r="G73" s="54">
        <v>13029.9</v>
      </c>
      <c r="H73" s="36">
        <v>13029.9</v>
      </c>
      <c r="I73" s="60">
        <f t="shared" si="9"/>
        <v>0</v>
      </c>
      <c r="J73" s="64">
        <f t="shared" si="7"/>
        <v>416.19999999999891</v>
      </c>
      <c r="K73" s="65">
        <f t="shared" si="8"/>
        <v>1.0329958695703876</v>
      </c>
    </row>
    <row r="74" spans="1:11" ht="95.25" customHeight="1" x14ac:dyDescent="0.25">
      <c r="A74" s="10"/>
      <c r="B74" s="9" t="s">
        <v>117</v>
      </c>
      <c r="C74" s="27" t="s">
        <v>165</v>
      </c>
      <c r="D74" s="35">
        <v>195192.5</v>
      </c>
      <c r="E74" s="35">
        <v>195192.5</v>
      </c>
      <c r="F74" s="38"/>
      <c r="G74" s="54">
        <v>0</v>
      </c>
      <c r="H74" s="36">
        <v>167768.5</v>
      </c>
      <c r="I74" s="60">
        <f t="shared" si="9"/>
        <v>167768.5</v>
      </c>
      <c r="J74" s="64">
        <f t="shared" si="7"/>
        <v>-195192.5</v>
      </c>
      <c r="K74" s="65">
        <f t="shared" si="8"/>
        <v>0.85950279851941036</v>
      </c>
    </row>
    <row r="75" spans="1:11" ht="33" hidden="1" customHeight="1" x14ac:dyDescent="0.25">
      <c r="A75" s="10"/>
      <c r="B75" s="9"/>
      <c r="C75" s="27" t="s">
        <v>217</v>
      </c>
      <c r="D75" s="35">
        <v>12734.3</v>
      </c>
      <c r="E75" s="35">
        <v>12734.3</v>
      </c>
      <c r="F75" s="38"/>
      <c r="G75" s="54">
        <v>0</v>
      </c>
      <c r="H75" s="36">
        <v>0</v>
      </c>
      <c r="I75" s="60">
        <f t="shared" si="9"/>
        <v>0</v>
      </c>
      <c r="J75" s="64">
        <f t="shared" si="7"/>
        <v>-12734.3</v>
      </c>
      <c r="K75" s="65">
        <f t="shared" si="8"/>
        <v>0</v>
      </c>
    </row>
    <row r="76" spans="1:11" ht="63.75" customHeight="1" x14ac:dyDescent="0.25">
      <c r="A76" s="10"/>
      <c r="B76" s="9" t="s">
        <v>78</v>
      </c>
      <c r="C76" s="27" t="s">
        <v>166</v>
      </c>
      <c r="D76" s="35">
        <v>10917</v>
      </c>
      <c r="E76" s="35">
        <v>10917</v>
      </c>
      <c r="F76" s="38"/>
      <c r="G76" s="54">
        <v>4401</v>
      </c>
      <c r="H76" s="36">
        <v>4401</v>
      </c>
      <c r="I76" s="60">
        <f t="shared" si="9"/>
        <v>0</v>
      </c>
      <c r="J76" s="64">
        <f t="shared" si="7"/>
        <v>-6516</v>
      </c>
      <c r="K76" s="65">
        <f t="shared" si="8"/>
        <v>0.40313272877164058</v>
      </c>
    </row>
    <row r="77" spans="1:11" ht="78.75" x14ac:dyDescent="0.25">
      <c r="A77" s="10"/>
      <c r="B77" s="9"/>
      <c r="C77" s="27" t="s">
        <v>283</v>
      </c>
      <c r="D77" s="35">
        <v>0</v>
      </c>
      <c r="E77" s="35">
        <v>0</v>
      </c>
      <c r="F77" s="38"/>
      <c r="G77" s="54">
        <v>28751.599999999999</v>
      </c>
      <c r="H77" s="36">
        <v>29373.1</v>
      </c>
      <c r="I77" s="60">
        <f t="shared" si="9"/>
        <v>621.5</v>
      </c>
      <c r="J77" s="64">
        <f t="shared" si="7"/>
        <v>28751.599999999999</v>
      </c>
      <c r="K77" s="65"/>
    </row>
    <row r="78" spans="1:11" ht="96.75" customHeight="1" x14ac:dyDescent="0.25">
      <c r="A78" s="10"/>
      <c r="B78" s="9" t="s">
        <v>132</v>
      </c>
      <c r="C78" s="27" t="s">
        <v>167</v>
      </c>
      <c r="D78" s="35">
        <v>553180.19999999995</v>
      </c>
      <c r="E78" s="35">
        <v>553735</v>
      </c>
      <c r="F78" s="38"/>
      <c r="G78" s="54">
        <v>199509.4</v>
      </c>
      <c r="H78" s="36">
        <v>204112.1</v>
      </c>
      <c r="I78" s="60">
        <f t="shared" si="9"/>
        <v>4602.7000000000116</v>
      </c>
      <c r="J78" s="64">
        <f t="shared" si="7"/>
        <v>-353670.79999999993</v>
      </c>
      <c r="K78" s="65">
        <f t="shared" si="8"/>
        <v>0.36897940309504934</v>
      </c>
    </row>
    <row r="79" spans="1:11" ht="81" customHeight="1" x14ac:dyDescent="0.25">
      <c r="A79" s="10"/>
      <c r="B79" s="9"/>
      <c r="C79" s="29" t="s">
        <v>231</v>
      </c>
      <c r="D79" s="35">
        <v>54146</v>
      </c>
      <c r="E79" s="35">
        <v>54146</v>
      </c>
      <c r="F79" s="38"/>
      <c r="G79" s="54">
        <v>58740.6</v>
      </c>
      <c r="H79" s="36">
        <v>0</v>
      </c>
      <c r="I79" s="60">
        <f t="shared" si="9"/>
        <v>-58740.6</v>
      </c>
      <c r="J79" s="64">
        <f t="shared" si="7"/>
        <v>4594.5999999999985</v>
      </c>
      <c r="K79" s="65">
        <f t="shared" si="8"/>
        <v>0</v>
      </c>
    </row>
    <row r="80" spans="1:11" ht="63.75" customHeight="1" x14ac:dyDescent="0.25">
      <c r="A80" s="10"/>
      <c r="B80" s="13" t="s">
        <v>133</v>
      </c>
      <c r="C80" s="27" t="s">
        <v>168</v>
      </c>
      <c r="D80" s="35">
        <v>71492.7</v>
      </c>
      <c r="E80" s="35">
        <v>71492.7</v>
      </c>
      <c r="F80" s="38"/>
      <c r="G80" s="54">
        <v>171791.2</v>
      </c>
      <c r="H80" s="36">
        <v>171791.2</v>
      </c>
      <c r="I80" s="60">
        <f t="shared" si="9"/>
        <v>0</v>
      </c>
      <c r="J80" s="64">
        <f t="shared" si="7"/>
        <v>100298.50000000001</v>
      </c>
      <c r="K80" s="65">
        <f t="shared" si="8"/>
        <v>2.4029194589097909</v>
      </c>
    </row>
    <row r="81" spans="1:11" ht="33" customHeight="1" x14ac:dyDescent="0.25">
      <c r="A81" s="10"/>
      <c r="B81" s="13"/>
      <c r="C81" s="27" t="s">
        <v>218</v>
      </c>
      <c r="D81" s="35">
        <v>16256.6</v>
      </c>
      <c r="E81" s="35">
        <v>16256.6</v>
      </c>
      <c r="F81" s="38"/>
      <c r="G81" s="54">
        <v>0</v>
      </c>
      <c r="H81" s="36">
        <v>0</v>
      </c>
      <c r="I81" s="60">
        <f t="shared" si="9"/>
        <v>0</v>
      </c>
      <c r="J81" s="64">
        <f t="shared" si="7"/>
        <v>-16256.6</v>
      </c>
      <c r="K81" s="65">
        <f t="shared" si="8"/>
        <v>0</v>
      </c>
    </row>
    <row r="82" spans="1:11" ht="192.75" hidden="1" customHeight="1" x14ac:dyDescent="0.25">
      <c r="A82" s="10" t="s">
        <v>270</v>
      </c>
      <c r="B82" s="13"/>
      <c r="C82" s="27" t="s">
        <v>271</v>
      </c>
      <c r="D82" s="35">
        <v>0</v>
      </c>
      <c r="E82" s="35">
        <v>2367.6</v>
      </c>
      <c r="F82" s="38"/>
      <c r="G82" s="54">
        <v>0</v>
      </c>
      <c r="H82" s="36">
        <v>0</v>
      </c>
      <c r="I82" s="60">
        <f t="shared" si="9"/>
        <v>0</v>
      </c>
      <c r="J82" s="64">
        <f t="shared" si="7"/>
        <v>0</v>
      </c>
      <c r="K82" s="65" t="e">
        <f t="shared" si="8"/>
        <v>#DIV/0!</v>
      </c>
    </row>
    <row r="83" spans="1:11" ht="97.5" hidden="1" customHeight="1" x14ac:dyDescent="0.25">
      <c r="A83" s="10"/>
      <c r="B83" s="9" t="s">
        <v>111</v>
      </c>
      <c r="C83" s="27" t="s">
        <v>169</v>
      </c>
      <c r="D83" s="35">
        <v>0</v>
      </c>
      <c r="E83" s="35">
        <v>0</v>
      </c>
      <c r="F83" s="38"/>
      <c r="G83" s="54">
        <v>0</v>
      </c>
      <c r="H83" s="36">
        <v>0</v>
      </c>
      <c r="I83" s="60">
        <f t="shared" si="9"/>
        <v>0</v>
      </c>
      <c r="J83" s="64">
        <f t="shared" si="7"/>
        <v>0</v>
      </c>
      <c r="K83" s="65" t="e">
        <f t="shared" si="8"/>
        <v>#DIV/0!</v>
      </c>
    </row>
    <row r="84" spans="1:11" ht="82.5" hidden="1" customHeight="1" x14ac:dyDescent="0.25">
      <c r="A84" s="10"/>
      <c r="B84" s="9" t="s">
        <v>79</v>
      </c>
      <c r="C84" s="27" t="s">
        <v>80</v>
      </c>
      <c r="D84" s="35">
        <v>0</v>
      </c>
      <c r="E84" s="35">
        <v>0</v>
      </c>
      <c r="F84" s="38"/>
      <c r="G84" s="54">
        <v>0</v>
      </c>
      <c r="H84" s="36">
        <v>0</v>
      </c>
      <c r="I84" s="60">
        <f t="shared" si="9"/>
        <v>0</v>
      </c>
      <c r="J84" s="64">
        <f t="shared" si="7"/>
        <v>0</v>
      </c>
      <c r="K84" s="65" t="e">
        <f t="shared" si="8"/>
        <v>#DIV/0!</v>
      </c>
    </row>
    <row r="85" spans="1:11" ht="95.25" customHeight="1" x14ac:dyDescent="0.25">
      <c r="A85" s="10"/>
      <c r="B85" s="9"/>
      <c r="C85" s="29" t="s">
        <v>232</v>
      </c>
      <c r="D85" s="35">
        <v>10471.1</v>
      </c>
      <c r="E85" s="35">
        <v>10471.1</v>
      </c>
      <c r="F85" s="38"/>
      <c r="G85" s="54">
        <v>10049.5</v>
      </c>
      <c r="H85" s="36">
        <v>10049.5</v>
      </c>
      <c r="I85" s="60">
        <f t="shared" si="9"/>
        <v>0</v>
      </c>
      <c r="J85" s="64">
        <f t="shared" si="7"/>
        <v>-421.60000000000036</v>
      </c>
      <c r="K85" s="65">
        <f t="shared" si="8"/>
        <v>0.95973679938115386</v>
      </c>
    </row>
    <row r="86" spans="1:11" ht="111" customHeight="1" x14ac:dyDescent="0.25">
      <c r="A86" s="10"/>
      <c r="B86" s="9"/>
      <c r="C86" s="29" t="s">
        <v>233</v>
      </c>
      <c r="D86" s="35">
        <v>9940</v>
      </c>
      <c r="E86" s="35">
        <v>9940</v>
      </c>
      <c r="F86" s="38"/>
      <c r="G86" s="54">
        <v>0</v>
      </c>
      <c r="H86" s="36">
        <v>9230</v>
      </c>
      <c r="I86" s="60">
        <f t="shared" si="9"/>
        <v>9230</v>
      </c>
      <c r="J86" s="64">
        <f t="shared" si="7"/>
        <v>-9940</v>
      </c>
      <c r="K86" s="65">
        <f t="shared" si="8"/>
        <v>0.9285714285714286</v>
      </c>
    </row>
    <row r="87" spans="1:11" ht="31.5" customHeight="1" x14ac:dyDescent="0.25">
      <c r="A87" s="10"/>
      <c r="B87" s="9"/>
      <c r="C87" s="29" t="s">
        <v>234</v>
      </c>
      <c r="D87" s="35">
        <v>28800</v>
      </c>
      <c r="E87" s="35">
        <v>9602.5</v>
      </c>
      <c r="F87" s="38"/>
      <c r="G87" s="54">
        <v>7008</v>
      </c>
      <c r="H87" s="36">
        <v>9600</v>
      </c>
      <c r="I87" s="60">
        <f t="shared" si="9"/>
        <v>2592</v>
      </c>
      <c r="J87" s="64">
        <f t="shared" si="7"/>
        <v>-21792</v>
      </c>
      <c r="K87" s="65">
        <f t="shared" si="8"/>
        <v>0.33333333333333331</v>
      </c>
    </row>
    <row r="88" spans="1:11" ht="80.25" customHeight="1" x14ac:dyDescent="0.25">
      <c r="A88" s="10"/>
      <c r="B88" s="9"/>
      <c r="C88" s="29" t="s">
        <v>235</v>
      </c>
      <c r="D88" s="35">
        <v>34108.1</v>
      </c>
      <c r="E88" s="35">
        <v>8786.2999999999993</v>
      </c>
      <c r="F88" s="38"/>
      <c r="G88" s="54">
        <v>34108.199999999997</v>
      </c>
      <c r="H88" s="36">
        <v>0</v>
      </c>
      <c r="I88" s="60">
        <f t="shared" si="9"/>
        <v>-34108.199999999997</v>
      </c>
      <c r="J88" s="64">
        <f t="shared" si="7"/>
        <v>9.9999999998544808E-2</v>
      </c>
      <c r="K88" s="65">
        <f t="shared" si="8"/>
        <v>0</v>
      </c>
    </row>
    <row r="89" spans="1:11" ht="97.5" customHeight="1" x14ac:dyDescent="0.25">
      <c r="A89" s="10"/>
      <c r="B89" s="9"/>
      <c r="C89" s="29" t="s">
        <v>236</v>
      </c>
      <c r="D89" s="35">
        <v>285.8</v>
      </c>
      <c r="E89" s="35">
        <v>285.8</v>
      </c>
      <c r="F89" s="38"/>
      <c r="G89" s="54">
        <v>156.19999999999999</v>
      </c>
      <c r="H89" s="36">
        <v>156.19999999999999</v>
      </c>
      <c r="I89" s="60">
        <f t="shared" si="9"/>
        <v>0</v>
      </c>
      <c r="J89" s="64">
        <f t="shared" si="7"/>
        <v>-129.60000000000002</v>
      </c>
      <c r="K89" s="65">
        <f t="shared" si="8"/>
        <v>0.54653603918824345</v>
      </c>
    </row>
    <row r="90" spans="1:11" ht="63.75" customHeight="1" x14ac:dyDescent="0.25">
      <c r="A90" s="10"/>
      <c r="B90" s="9"/>
      <c r="C90" s="29" t="s">
        <v>264</v>
      </c>
      <c r="D90" s="35">
        <v>0</v>
      </c>
      <c r="E90" s="35">
        <v>1342327.6</v>
      </c>
      <c r="F90" s="38"/>
      <c r="G90" s="54">
        <v>0</v>
      </c>
      <c r="H90" s="36">
        <v>1477815</v>
      </c>
      <c r="I90" s="60">
        <f t="shared" si="9"/>
        <v>1477815</v>
      </c>
      <c r="J90" s="64">
        <f t="shared" si="7"/>
        <v>0</v>
      </c>
      <c r="K90" s="65"/>
    </row>
    <row r="91" spans="1:11" ht="96" customHeight="1" x14ac:dyDescent="0.25">
      <c r="A91" s="10"/>
      <c r="B91" s="9"/>
      <c r="C91" s="34" t="s">
        <v>275</v>
      </c>
      <c r="D91" s="35">
        <v>0</v>
      </c>
      <c r="E91" s="35">
        <v>171824.3</v>
      </c>
      <c r="F91" s="38"/>
      <c r="G91" s="54">
        <v>0</v>
      </c>
      <c r="H91" s="36">
        <v>426727.6</v>
      </c>
      <c r="I91" s="60">
        <f t="shared" si="9"/>
        <v>426727.6</v>
      </c>
      <c r="J91" s="64">
        <f t="shared" si="7"/>
        <v>0</v>
      </c>
      <c r="K91" s="65"/>
    </row>
    <row r="92" spans="1:11" ht="96" customHeight="1" x14ac:dyDescent="0.25">
      <c r="A92" s="10"/>
      <c r="B92" s="9"/>
      <c r="C92" s="34" t="s">
        <v>296</v>
      </c>
      <c r="D92" s="35">
        <v>0</v>
      </c>
      <c r="E92" s="35"/>
      <c r="F92" s="38"/>
      <c r="G92" s="54">
        <v>0</v>
      </c>
      <c r="H92" s="36">
        <v>978003.2</v>
      </c>
      <c r="I92" s="60">
        <f t="shared" si="9"/>
        <v>978003.2</v>
      </c>
      <c r="J92" s="64">
        <f t="shared" si="7"/>
        <v>0</v>
      </c>
      <c r="K92" s="65"/>
    </row>
    <row r="93" spans="1:11" ht="98.25" customHeight="1" x14ac:dyDescent="0.25">
      <c r="A93" s="10"/>
      <c r="B93" s="9" t="s">
        <v>81</v>
      </c>
      <c r="C93" s="27" t="s">
        <v>170</v>
      </c>
      <c r="D93" s="35">
        <v>117760.4</v>
      </c>
      <c r="E93" s="35">
        <v>117760.4</v>
      </c>
      <c r="F93" s="38"/>
      <c r="G93" s="54">
        <v>115542.5</v>
      </c>
      <c r="H93" s="36">
        <v>115542.5</v>
      </c>
      <c r="I93" s="60">
        <f t="shared" si="9"/>
        <v>0</v>
      </c>
      <c r="J93" s="64">
        <f t="shared" ref="J93:J125" si="10">G93-D93</f>
        <v>-2217.8999999999942</v>
      </c>
      <c r="K93" s="65">
        <f t="shared" si="8"/>
        <v>0.98116599468072463</v>
      </c>
    </row>
    <row r="94" spans="1:11" ht="98.25" customHeight="1" x14ac:dyDescent="0.25">
      <c r="A94" s="10"/>
      <c r="B94" s="9"/>
      <c r="C94" s="27" t="s">
        <v>297</v>
      </c>
      <c r="D94" s="35">
        <v>0</v>
      </c>
      <c r="E94" s="35"/>
      <c r="F94" s="38"/>
      <c r="G94" s="54">
        <v>0</v>
      </c>
      <c r="H94" s="36">
        <v>186770.8</v>
      </c>
      <c r="I94" s="60">
        <f t="shared" si="9"/>
        <v>186770.8</v>
      </c>
      <c r="J94" s="64">
        <f t="shared" si="10"/>
        <v>0</v>
      </c>
      <c r="K94" s="65"/>
    </row>
    <row r="95" spans="1:11" ht="98.25" customHeight="1" x14ac:dyDescent="0.25">
      <c r="A95" s="10"/>
      <c r="B95" s="9" t="s">
        <v>118</v>
      </c>
      <c r="C95" s="27" t="s">
        <v>171</v>
      </c>
      <c r="D95" s="35">
        <v>8382.4</v>
      </c>
      <c r="E95" s="35">
        <v>8356.2999999999993</v>
      </c>
      <c r="F95" s="38"/>
      <c r="G95" s="54">
        <v>7065</v>
      </c>
      <c r="H95" s="36">
        <v>7065</v>
      </c>
      <c r="I95" s="60">
        <f t="shared" si="9"/>
        <v>0</v>
      </c>
      <c r="J95" s="64">
        <f t="shared" si="10"/>
        <v>-1317.3999999999996</v>
      </c>
      <c r="K95" s="65">
        <f t="shared" si="8"/>
        <v>0.84283737354456956</v>
      </c>
    </row>
    <row r="96" spans="1:11" ht="111.75" customHeight="1" x14ac:dyDescent="0.25">
      <c r="A96" s="10"/>
      <c r="B96" s="9"/>
      <c r="C96" s="29" t="s">
        <v>237</v>
      </c>
      <c r="D96" s="35">
        <v>20480.099999999999</v>
      </c>
      <c r="E96" s="35">
        <v>20468.400000000001</v>
      </c>
      <c r="F96" s="38"/>
      <c r="G96" s="54">
        <v>20480.099999999999</v>
      </c>
      <c r="H96" s="36">
        <v>0</v>
      </c>
      <c r="I96" s="60">
        <f t="shared" si="9"/>
        <v>-20480.099999999999</v>
      </c>
      <c r="J96" s="64">
        <f t="shared" si="10"/>
        <v>0</v>
      </c>
      <c r="K96" s="65">
        <f t="shared" si="8"/>
        <v>0</v>
      </c>
    </row>
    <row r="97" spans="1:11" ht="65.25" customHeight="1" x14ac:dyDescent="0.25">
      <c r="A97" s="10"/>
      <c r="B97" s="9" t="s">
        <v>105</v>
      </c>
      <c r="C97" s="27" t="s">
        <v>172</v>
      </c>
      <c r="D97" s="35">
        <v>14244.8</v>
      </c>
      <c r="E97" s="35">
        <v>14244.8</v>
      </c>
      <c r="F97" s="38"/>
      <c r="G97" s="54">
        <v>12681.4</v>
      </c>
      <c r="H97" s="36">
        <v>12681.4</v>
      </c>
      <c r="I97" s="60">
        <f t="shared" si="9"/>
        <v>0</v>
      </c>
      <c r="J97" s="64">
        <f t="shared" si="10"/>
        <v>-1563.3999999999996</v>
      </c>
      <c r="K97" s="65">
        <f t="shared" si="8"/>
        <v>0.8902476693249467</v>
      </c>
    </row>
    <row r="98" spans="1:11" ht="95.25" customHeight="1" x14ac:dyDescent="0.25">
      <c r="A98" s="10"/>
      <c r="B98" s="9" t="s">
        <v>82</v>
      </c>
      <c r="C98" s="27" t="s">
        <v>173</v>
      </c>
      <c r="D98" s="35">
        <v>8047</v>
      </c>
      <c r="E98" s="35">
        <v>8047</v>
      </c>
      <c r="F98" s="38"/>
      <c r="G98" s="54">
        <v>3064.9</v>
      </c>
      <c r="H98" s="36">
        <v>5224.1000000000004</v>
      </c>
      <c r="I98" s="60">
        <f t="shared" si="9"/>
        <v>2159.2000000000003</v>
      </c>
      <c r="J98" s="64">
        <f t="shared" si="10"/>
        <v>-4982.1000000000004</v>
      </c>
      <c r="K98" s="65">
        <f t="shared" si="8"/>
        <v>0.64919845905306328</v>
      </c>
    </row>
    <row r="99" spans="1:11" ht="79.5" customHeight="1" x14ac:dyDescent="0.25">
      <c r="A99" s="10"/>
      <c r="B99" s="9" t="s">
        <v>83</v>
      </c>
      <c r="C99" s="27" t="s">
        <v>174</v>
      </c>
      <c r="D99" s="35">
        <v>3321.9</v>
      </c>
      <c r="E99" s="35">
        <v>3321.9</v>
      </c>
      <c r="F99" s="38"/>
      <c r="G99" s="54">
        <v>5507.2</v>
      </c>
      <c r="H99" s="36">
        <v>12238.7</v>
      </c>
      <c r="I99" s="60">
        <f t="shared" si="9"/>
        <v>6731.5000000000009</v>
      </c>
      <c r="J99" s="64">
        <f t="shared" si="10"/>
        <v>2185.2999999999997</v>
      </c>
      <c r="K99" s="65">
        <f t="shared" si="8"/>
        <v>3.6842469670971432</v>
      </c>
    </row>
    <row r="100" spans="1:11" ht="48" customHeight="1" x14ac:dyDescent="0.25">
      <c r="A100" s="10"/>
      <c r="B100" s="9"/>
      <c r="C100" s="27" t="s">
        <v>238</v>
      </c>
      <c r="D100" s="35">
        <v>17194.5</v>
      </c>
      <c r="E100" s="35">
        <v>17194.5</v>
      </c>
      <c r="F100" s="38"/>
      <c r="G100" s="54">
        <v>46584.4</v>
      </c>
      <c r="H100" s="36">
        <v>45105.8</v>
      </c>
      <c r="I100" s="60">
        <f t="shared" si="9"/>
        <v>-1478.5999999999985</v>
      </c>
      <c r="J100" s="64">
        <f t="shared" si="10"/>
        <v>29389.9</v>
      </c>
      <c r="K100" s="65">
        <f t="shared" si="8"/>
        <v>2.6232690685975166</v>
      </c>
    </row>
    <row r="101" spans="1:11" ht="110.25" x14ac:dyDescent="0.25">
      <c r="A101" s="10"/>
      <c r="B101" s="9"/>
      <c r="C101" s="27" t="s">
        <v>298</v>
      </c>
      <c r="D101" s="35">
        <v>0</v>
      </c>
      <c r="E101" s="35"/>
      <c r="F101" s="38"/>
      <c r="G101" s="54">
        <v>0</v>
      </c>
      <c r="H101" s="36">
        <v>10584</v>
      </c>
      <c r="I101" s="60">
        <f t="shared" si="9"/>
        <v>10584</v>
      </c>
      <c r="J101" s="64">
        <f t="shared" si="10"/>
        <v>0</v>
      </c>
      <c r="K101" s="65"/>
    </row>
    <row r="102" spans="1:11" ht="81" customHeight="1" x14ac:dyDescent="0.25">
      <c r="A102" s="10"/>
      <c r="B102" s="9"/>
      <c r="C102" s="29" t="s">
        <v>239</v>
      </c>
      <c r="D102" s="35">
        <v>28786.3</v>
      </c>
      <c r="E102" s="35">
        <v>28786.3</v>
      </c>
      <c r="F102" s="38"/>
      <c r="G102" s="54">
        <v>447.9</v>
      </c>
      <c r="H102" s="36">
        <v>447.9</v>
      </c>
      <c r="I102" s="60">
        <f t="shared" si="9"/>
        <v>0</v>
      </c>
      <c r="J102" s="64">
        <f t="shared" si="10"/>
        <v>-28338.399999999998</v>
      </c>
      <c r="K102" s="65">
        <f t="shared" si="8"/>
        <v>1.5559484893855757E-2</v>
      </c>
    </row>
    <row r="103" spans="1:11" ht="47.25" customHeight="1" x14ac:dyDescent="0.25">
      <c r="A103" s="10"/>
      <c r="B103" s="9" t="s">
        <v>106</v>
      </c>
      <c r="C103" s="27" t="s">
        <v>175</v>
      </c>
      <c r="D103" s="35">
        <v>100621.6</v>
      </c>
      <c r="E103" s="35">
        <v>100621.6</v>
      </c>
      <c r="F103" s="38"/>
      <c r="G103" s="54">
        <v>17526.7</v>
      </c>
      <c r="H103" s="36">
        <v>17526.7</v>
      </c>
      <c r="I103" s="60">
        <f t="shared" si="9"/>
        <v>0</v>
      </c>
      <c r="J103" s="64">
        <f t="shared" si="10"/>
        <v>-83094.900000000009</v>
      </c>
      <c r="K103" s="65">
        <f t="shared" si="8"/>
        <v>0.17418427057411132</v>
      </c>
    </row>
    <row r="104" spans="1:11" ht="64.5" customHeight="1" x14ac:dyDescent="0.25">
      <c r="A104" s="10"/>
      <c r="B104" s="9"/>
      <c r="C104" s="27" t="s">
        <v>240</v>
      </c>
      <c r="D104" s="35">
        <v>121524.9</v>
      </c>
      <c r="E104" s="35">
        <v>121524.9</v>
      </c>
      <c r="F104" s="38"/>
      <c r="G104" s="54">
        <v>111314.5</v>
      </c>
      <c r="H104" s="36">
        <v>111886.7</v>
      </c>
      <c r="I104" s="60">
        <f t="shared" si="9"/>
        <v>572.19999999999709</v>
      </c>
      <c r="J104" s="64">
        <f t="shared" si="10"/>
        <v>-10210.399999999994</v>
      </c>
      <c r="K104" s="65">
        <f t="shared" si="8"/>
        <v>0.9206895047846162</v>
      </c>
    </row>
    <row r="105" spans="1:11" ht="64.5" customHeight="1" x14ac:dyDescent="0.25">
      <c r="A105" s="10"/>
      <c r="B105" s="9"/>
      <c r="C105" s="29" t="s">
        <v>241</v>
      </c>
      <c r="D105" s="35">
        <v>190815.8</v>
      </c>
      <c r="E105" s="35">
        <v>190815.8</v>
      </c>
      <c r="F105" s="38"/>
      <c r="G105" s="54">
        <v>163088.5</v>
      </c>
      <c r="H105" s="36">
        <v>162533.20000000001</v>
      </c>
      <c r="I105" s="60">
        <f t="shared" si="9"/>
        <v>-555.29999999998836</v>
      </c>
      <c r="J105" s="64">
        <f t="shared" si="10"/>
        <v>-27727.299999999988</v>
      </c>
      <c r="K105" s="65">
        <f t="shared" si="8"/>
        <v>0.85178061774758707</v>
      </c>
    </row>
    <row r="106" spans="1:11" ht="48.75" customHeight="1" x14ac:dyDescent="0.25">
      <c r="A106" s="10"/>
      <c r="B106" s="9"/>
      <c r="C106" s="29" t="s">
        <v>242</v>
      </c>
      <c r="D106" s="35">
        <v>9863.5</v>
      </c>
      <c r="E106" s="35">
        <v>9328.1</v>
      </c>
      <c r="F106" s="38"/>
      <c r="G106" s="54">
        <v>9654.7000000000007</v>
      </c>
      <c r="H106" s="36">
        <v>9654.7000000000007</v>
      </c>
      <c r="I106" s="60">
        <f t="shared" si="9"/>
        <v>0</v>
      </c>
      <c r="J106" s="64">
        <f t="shared" si="10"/>
        <v>-208.79999999999927</v>
      </c>
      <c r="K106" s="65">
        <f t="shared" si="8"/>
        <v>0.97883104374714869</v>
      </c>
    </row>
    <row r="107" spans="1:11" ht="63" customHeight="1" x14ac:dyDescent="0.25">
      <c r="A107" s="10"/>
      <c r="B107" s="9" t="s">
        <v>59</v>
      </c>
      <c r="C107" s="27" t="s">
        <v>176</v>
      </c>
      <c r="D107" s="35">
        <v>1510.7</v>
      </c>
      <c r="E107" s="35">
        <v>1510.7</v>
      </c>
      <c r="F107" s="38"/>
      <c r="G107" s="54">
        <v>1163.7</v>
      </c>
      <c r="H107" s="36">
        <v>1163.7</v>
      </c>
      <c r="I107" s="60">
        <f t="shared" si="9"/>
        <v>0</v>
      </c>
      <c r="J107" s="64">
        <f t="shared" si="10"/>
        <v>-347</v>
      </c>
      <c r="K107" s="65">
        <f t="shared" si="8"/>
        <v>0.77030515654994369</v>
      </c>
    </row>
    <row r="108" spans="1:11" ht="65.25" customHeight="1" x14ac:dyDescent="0.25">
      <c r="A108" s="10"/>
      <c r="B108" s="9" t="s">
        <v>84</v>
      </c>
      <c r="C108" s="27" t="s">
        <v>177</v>
      </c>
      <c r="D108" s="35">
        <v>8170</v>
      </c>
      <c r="E108" s="35">
        <v>8170</v>
      </c>
      <c r="F108" s="38"/>
      <c r="G108" s="54">
        <v>5684.2</v>
      </c>
      <c r="H108" s="36">
        <v>6315.8</v>
      </c>
      <c r="I108" s="60">
        <f t="shared" si="9"/>
        <v>631.60000000000036</v>
      </c>
      <c r="J108" s="64">
        <f t="shared" si="10"/>
        <v>-2485.8000000000002</v>
      </c>
      <c r="K108" s="65">
        <f t="shared" si="8"/>
        <v>0.77304773561811513</v>
      </c>
    </row>
    <row r="109" spans="1:11" ht="32.25" customHeight="1" x14ac:dyDescent="0.25">
      <c r="A109" s="10"/>
      <c r="B109" s="9" t="s">
        <v>96</v>
      </c>
      <c r="C109" s="27" t="s">
        <v>178</v>
      </c>
      <c r="D109" s="35">
        <v>61380.2</v>
      </c>
      <c r="E109" s="35">
        <v>61380.2</v>
      </c>
      <c r="F109" s="38"/>
      <c r="G109" s="54">
        <v>74610</v>
      </c>
      <c r="H109" s="36">
        <v>77687</v>
      </c>
      <c r="I109" s="60">
        <f t="shared" si="9"/>
        <v>3077</v>
      </c>
      <c r="J109" s="64">
        <f t="shared" si="10"/>
        <v>13229.800000000003</v>
      </c>
      <c r="K109" s="65">
        <f t="shared" si="8"/>
        <v>1.2656687335655472</v>
      </c>
    </row>
    <row r="110" spans="1:11" ht="65.25" customHeight="1" x14ac:dyDescent="0.25">
      <c r="A110" s="10"/>
      <c r="B110" s="9" t="s">
        <v>97</v>
      </c>
      <c r="C110" s="27" t="s">
        <v>179</v>
      </c>
      <c r="D110" s="35">
        <v>245180.79999999999</v>
      </c>
      <c r="E110" s="35">
        <v>245180.79999999999</v>
      </c>
      <c r="F110" s="38"/>
      <c r="G110" s="54">
        <v>232614.6</v>
      </c>
      <c r="H110" s="36">
        <v>232614.6</v>
      </c>
      <c r="I110" s="60">
        <f t="shared" si="9"/>
        <v>0</v>
      </c>
      <c r="J110" s="64">
        <f t="shared" si="10"/>
        <v>-12566.199999999983</v>
      </c>
      <c r="K110" s="65">
        <f t="shared" si="8"/>
        <v>0.9487472102220077</v>
      </c>
    </row>
    <row r="111" spans="1:11" ht="48.75" customHeight="1" x14ac:dyDescent="0.25">
      <c r="A111" s="10"/>
      <c r="B111" s="9" t="s">
        <v>69</v>
      </c>
      <c r="C111" s="27" t="s">
        <v>250</v>
      </c>
      <c r="D111" s="35">
        <v>180423.1</v>
      </c>
      <c r="E111" s="35">
        <v>430080.7</v>
      </c>
      <c r="F111" s="38"/>
      <c r="G111" s="54">
        <v>100701</v>
      </c>
      <c r="H111" s="36">
        <v>164940.29999999999</v>
      </c>
      <c r="I111" s="60">
        <f t="shared" si="9"/>
        <v>64239.299999999988</v>
      </c>
      <c r="J111" s="64">
        <f t="shared" si="10"/>
        <v>-79722.100000000006</v>
      </c>
      <c r="K111" s="65">
        <f t="shared" si="8"/>
        <v>0.91418615465536279</v>
      </c>
    </row>
    <row r="112" spans="1:11" ht="63.75" customHeight="1" x14ac:dyDescent="0.25">
      <c r="A112" s="10"/>
      <c r="B112" s="9"/>
      <c r="C112" s="27" t="s">
        <v>284</v>
      </c>
      <c r="D112" s="35">
        <v>0</v>
      </c>
      <c r="E112" s="35">
        <v>0</v>
      </c>
      <c r="F112" s="38"/>
      <c r="G112" s="54">
        <v>12765.6</v>
      </c>
      <c r="H112" s="36">
        <v>12765.6</v>
      </c>
      <c r="I112" s="60">
        <f t="shared" si="9"/>
        <v>0</v>
      </c>
      <c r="J112" s="64">
        <f t="shared" si="10"/>
        <v>12765.6</v>
      </c>
      <c r="K112" s="65"/>
    </row>
    <row r="113" spans="1:11" ht="49.5" customHeight="1" x14ac:dyDescent="0.25">
      <c r="A113" s="10"/>
      <c r="B113" s="9"/>
      <c r="C113" s="27" t="s">
        <v>285</v>
      </c>
      <c r="D113" s="35">
        <v>0</v>
      </c>
      <c r="E113" s="35">
        <v>0</v>
      </c>
      <c r="F113" s="38"/>
      <c r="G113" s="54">
        <v>429055.6</v>
      </c>
      <c r="H113" s="36">
        <v>453820.7</v>
      </c>
      <c r="I113" s="60">
        <f t="shared" si="9"/>
        <v>24765.100000000035</v>
      </c>
      <c r="J113" s="64">
        <f t="shared" si="10"/>
        <v>429055.6</v>
      </c>
      <c r="K113" s="65"/>
    </row>
    <row r="114" spans="1:11" ht="67.5" customHeight="1" x14ac:dyDescent="0.25">
      <c r="A114" s="10"/>
      <c r="B114" s="9"/>
      <c r="C114" s="27" t="s">
        <v>286</v>
      </c>
      <c r="D114" s="35">
        <v>0</v>
      </c>
      <c r="E114" s="35">
        <v>0</v>
      </c>
      <c r="F114" s="38"/>
      <c r="G114" s="54">
        <v>13738</v>
      </c>
      <c r="H114" s="36">
        <v>4124</v>
      </c>
      <c r="I114" s="60">
        <f t="shared" si="9"/>
        <v>-9614</v>
      </c>
      <c r="J114" s="64">
        <f t="shared" si="10"/>
        <v>13738</v>
      </c>
      <c r="K114" s="65"/>
    </row>
    <row r="115" spans="1:11" ht="111.75" hidden="1" customHeight="1" x14ac:dyDescent="0.25">
      <c r="A115" s="10"/>
      <c r="B115" s="9" t="s">
        <v>119</v>
      </c>
      <c r="C115" s="27" t="s">
        <v>251</v>
      </c>
      <c r="D115" s="35">
        <v>1324.6</v>
      </c>
      <c r="E115" s="35">
        <v>1324.6</v>
      </c>
      <c r="F115" s="38"/>
      <c r="G115" s="54">
        <v>0</v>
      </c>
      <c r="H115" s="36">
        <v>0</v>
      </c>
      <c r="I115" s="60">
        <f t="shared" si="9"/>
        <v>0</v>
      </c>
      <c r="J115" s="64">
        <f t="shared" si="10"/>
        <v>-1324.6</v>
      </c>
      <c r="K115" s="65">
        <f t="shared" si="8"/>
        <v>0</v>
      </c>
    </row>
    <row r="116" spans="1:11" ht="114.75" hidden="1" customHeight="1" x14ac:dyDescent="0.25">
      <c r="A116" s="10"/>
      <c r="B116" s="9"/>
      <c r="C116" s="29" t="s">
        <v>252</v>
      </c>
      <c r="D116" s="35">
        <v>4766.8</v>
      </c>
      <c r="E116" s="35">
        <v>4766.8</v>
      </c>
      <c r="F116" s="38"/>
      <c r="G116" s="54">
        <v>0</v>
      </c>
      <c r="H116" s="36">
        <v>0</v>
      </c>
      <c r="I116" s="60">
        <f t="shared" si="9"/>
        <v>0</v>
      </c>
      <c r="J116" s="64">
        <f t="shared" si="10"/>
        <v>-4766.8</v>
      </c>
      <c r="K116" s="65">
        <f t="shared" si="8"/>
        <v>0</v>
      </c>
    </row>
    <row r="117" spans="1:11" ht="161.25" hidden="1" customHeight="1" x14ac:dyDescent="0.25">
      <c r="A117" s="10"/>
      <c r="B117" s="9"/>
      <c r="C117" s="29" t="s">
        <v>253</v>
      </c>
      <c r="D117" s="35">
        <v>7299.4</v>
      </c>
      <c r="E117" s="35">
        <v>7299.4</v>
      </c>
      <c r="F117" s="38"/>
      <c r="G117" s="54">
        <v>0</v>
      </c>
      <c r="H117" s="36">
        <v>0</v>
      </c>
      <c r="I117" s="60">
        <f t="shared" si="9"/>
        <v>0</v>
      </c>
      <c r="J117" s="64">
        <f t="shared" si="10"/>
        <v>-7299.4</v>
      </c>
      <c r="K117" s="65">
        <f t="shared" si="8"/>
        <v>0</v>
      </c>
    </row>
    <row r="118" spans="1:11" ht="47.25" hidden="1" customHeight="1" x14ac:dyDescent="0.25">
      <c r="A118" s="10"/>
      <c r="B118" s="9" t="s">
        <v>125</v>
      </c>
      <c r="C118" s="27" t="s">
        <v>180</v>
      </c>
      <c r="D118" s="35">
        <v>481463.6</v>
      </c>
      <c r="E118" s="35">
        <v>481463.6</v>
      </c>
      <c r="F118" s="38"/>
      <c r="G118" s="54">
        <v>0</v>
      </c>
      <c r="H118" s="36">
        <v>0</v>
      </c>
      <c r="I118" s="60">
        <f t="shared" si="9"/>
        <v>0</v>
      </c>
      <c r="J118" s="64">
        <f t="shared" si="10"/>
        <v>-481463.6</v>
      </c>
      <c r="K118" s="65">
        <f t="shared" si="8"/>
        <v>0</v>
      </c>
    </row>
    <row r="119" spans="1:11" ht="50.25" hidden="1" customHeight="1" x14ac:dyDescent="0.25">
      <c r="A119" s="10"/>
      <c r="B119" s="9" t="s">
        <v>126</v>
      </c>
      <c r="C119" s="27" t="s">
        <v>127</v>
      </c>
      <c r="D119" s="35">
        <v>0</v>
      </c>
      <c r="E119" s="35">
        <v>0</v>
      </c>
      <c r="F119" s="38"/>
      <c r="G119" s="54">
        <v>0</v>
      </c>
      <c r="H119" s="36">
        <v>0</v>
      </c>
      <c r="I119" s="60">
        <f t="shared" si="9"/>
        <v>0</v>
      </c>
      <c r="J119" s="64">
        <f t="shared" si="10"/>
        <v>0</v>
      </c>
      <c r="K119" s="65" t="e">
        <f t="shared" si="8"/>
        <v>#DIV/0!</v>
      </c>
    </row>
    <row r="120" spans="1:11" ht="49.5" hidden="1" customHeight="1" x14ac:dyDescent="0.25">
      <c r="A120" s="10"/>
      <c r="B120" s="9" t="s">
        <v>53</v>
      </c>
      <c r="C120" s="27" t="s">
        <v>181</v>
      </c>
      <c r="D120" s="35">
        <v>0</v>
      </c>
      <c r="E120" s="35">
        <v>0</v>
      </c>
      <c r="F120" s="38"/>
      <c r="G120" s="54">
        <v>0</v>
      </c>
      <c r="H120" s="36">
        <v>0</v>
      </c>
      <c r="I120" s="60">
        <f t="shared" si="9"/>
        <v>0</v>
      </c>
      <c r="J120" s="64">
        <f t="shared" si="10"/>
        <v>0</v>
      </c>
      <c r="K120" s="65" t="e">
        <f t="shared" si="8"/>
        <v>#DIV/0!</v>
      </c>
    </row>
    <row r="121" spans="1:11" ht="64.5" hidden="1" customHeight="1" x14ac:dyDescent="0.25">
      <c r="A121" s="10"/>
      <c r="B121" s="9" t="s">
        <v>54</v>
      </c>
      <c r="C121" s="27" t="s">
        <v>182</v>
      </c>
      <c r="D121" s="35">
        <v>35194.699999999997</v>
      </c>
      <c r="E121" s="35">
        <v>35194.699999999997</v>
      </c>
      <c r="F121" s="38"/>
      <c r="G121" s="54">
        <v>0</v>
      </c>
      <c r="H121" s="36">
        <v>0</v>
      </c>
      <c r="I121" s="60">
        <f t="shared" si="9"/>
        <v>0</v>
      </c>
      <c r="J121" s="64">
        <f t="shared" si="10"/>
        <v>-35194.699999999997</v>
      </c>
      <c r="K121" s="65">
        <f t="shared" si="8"/>
        <v>0</v>
      </c>
    </row>
    <row r="122" spans="1:11" ht="81.75" customHeight="1" x14ac:dyDescent="0.25">
      <c r="A122" s="10"/>
      <c r="B122" s="9"/>
      <c r="C122" s="29" t="s">
        <v>247</v>
      </c>
      <c r="D122" s="35">
        <v>20415</v>
      </c>
      <c r="E122" s="35">
        <v>1857.8</v>
      </c>
      <c r="F122" s="38"/>
      <c r="G122" s="54">
        <v>17479</v>
      </c>
      <c r="H122" s="36">
        <v>0</v>
      </c>
      <c r="I122" s="60">
        <f t="shared" si="9"/>
        <v>-17479</v>
      </c>
      <c r="J122" s="64">
        <f t="shared" si="10"/>
        <v>-2936</v>
      </c>
      <c r="K122" s="65">
        <f t="shared" si="8"/>
        <v>0</v>
      </c>
    </row>
    <row r="123" spans="1:11" ht="48.75" customHeight="1" x14ac:dyDescent="0.25">
      <c r="A123" s="10"/>
      <c r="B123" s="9"/>
      <c r="C123" s="29" t="s">
        <v>248</v>
      </c>
      <c r="D123" s="35">
        <v>45344.4</v>
      </c>
      <c r="E123" s="35">
        <v>45344.4</v>
      </c>
      <c r="F123" s="38"/>
      <c r="G123" s="54">
        <v>22652.400000000001</v>
      </c>
      <c r="H123" s="36">
        <v>22652.400000000001</v>
      </c>
      <c r="I123" s="60">
        <f t="shared" si="9"/>
        <v>0</v>
      </c>
      <c r="J123" s="64">
        <f t="shared" si="10"/>
        <v>-22692</v>
      </c>
      <c r="K123" s="65">
        <f t="shared" si="8"/>
        <v>0.49956334189006801</v>
      </c>
    </row>
    <row r="124" spans="1:11" ht="96.75" customHeight="1" x14ac:dyDescent="0.25">
      <c r="A124" s="10"/>
      <c r="B124" s="9"/>
      <c r="C124" s="29" t="s">
        <v>249</v>
      </c>
      <c r="D124" s="35">
        <v>94757.8</v>
      </c>
      <c r="E124" s="35">
        <v>94757.8</v>
      </c>
      <c r="F124" s="38"/>
      <c r="G124" s="54">
        <v>130230.9</v>
      </c>
      <c r="H124" s="36">
        <v>130230.9</v>
      </c>
      <c r="I124" s="60">
        <f t="shared" si="9"/>
        <v>0</v>
      </c>
      <c r="J124" s="64">
        <f t="shared" si="10"/>
        <v>35473.099999999991</v>
      </c>
      <c r="K124" s="65">
        <f t="shared" si="8"/>
        <v>1.3743554620305662</v>
      </c>
    </row>
    <row r="125" spans="1:11" ht="189" x14ac:dyDescent="0.25">
      <c r="A125" s="10"/>
      <c r="B125" s="9"/>
      <c r="C125" s="29" t="s">
        <v>299</v>
      </c>
      <c r="D125" s="35">
        <v>0</v>
      </c>
      <c r="E125" s="35"/>
      <c r="F125" s="38"/>
      <c r="G125" s="54">
        <v>0</v>
      </c>
      <c r="H125" s="36">
        <v>18005.7</v>
      </c>
      <c r="I125" s="60">
        <f t="shared" si="9"/>
        <v>18005.7</v>
      </c>
      <c r="J125" s="64">
        <f t="shared" si="10"/>
        <v>0</v>
      </c>
      <c r="K125" s="65"/>
    </row>
    <row r="126" spans="1:11" ht="62.25" customHeight="1" x14ac:dyDescent="0.25">
      <c r="A126" s="10"/>
      <c r="B126" s="9" t="s">
        <v>70</v>
      </c>
      <c r="C126" s="27" t="s">
        <v>183</v>
      </c>
      <c r="D126" s="35">
        <v>300000</v>
      </c>
      <c r="E126" s="35">
        <v>453065.5</v>
      </c>
      <c r="F126" s="38"/>
      <c r="G126" s="54">
        <v>62810</v>
      </c>
      <c r="H126" s="36">
        <v>150000</v>
      </c>
      <c r="I126" s="60">
        <f t="shared" si="9"/>
        <v>87190</v>
      </c>
      <c r="J126" s="64">
        <f t="shared" ref="J126:J140" si="11">G126-D126</f>
        <v>-237190</v>
      </c>
      <c r="K126" s="65">
        <f t="shared" si="8"/>
        <v>0.5</v>
      </c>
    </row>
    <row r="127" spans="1:11" ht="48.75" customHeight="1" x14ac:dyDescent="0.25">
      <c r="A127" s="10"/>
      <c r="B127" s="9" t="s">
        <v>55</v>
      </c>
      <c r="C127" s="27" t="s">
        <v>184</v>
      </c>
      <c r="D127" s="35">
        <v>0</v>
      </c>
      <c r="E127" s="35">
        <v>0</v>
      </c>
      <c r="F127" s="38"/>
      <c r="G127" s="54">
        <v>0</v>
      </c>
      <c r="H127" s="36">
        <v>62810</v>
      </c>
      <c r="I127" s="60">
        <f t="shared" si="9"/>
        <v>62810</v>
      </c>
      <c r="J127" s="64">
        <f t="shared" si="11"/>
        <v>0</v>
      </c>
      <c r="K127" s="65"/>
    </row>
    <row r="128" spans="1:11" ht="130.5" customHeight="1" x14ac:dyDescent="0.25">
      <c r="A128" s="10"/>
      <c r="B128" s="9"/>
      <c r="C128" s="29" t="s">
        <v>243</v>
      </c>
      <c r="D128" s="35">
        <v>72800</v>
      </c>
      <c r="E128" s="35">
        <v>72800</v>
      </c>
      <c r="F128" s="38"/>
      <c r="G128" s="54">
        <v>0</v>
      </c>
      <c r="H128" s="36">
        <v>232209.6</v>
      </c>
      <c r="I128" s="60">
        <f t="shared" si="9"/>
        <v>232209.6</v>
      </c>
      <c r="J128" s="64">
        <f t="shared" si="11"/>
        <v>-72800</v>
      </c>
      <c r="K128" s="65">
        <f t="shared" si="8"/>
        <v>3.1896923076923076</v>
      </c>
    </row>
    <row r="129" spans="1:11" ht="128.25" customHeight="1" x14ac:dyDescent="0.25">
      <c r="A129" s="10"/>
      <c r="B129" s="9"/>
      <c r="C129" s="29" t="s">
        <v>244</v>
      </c>
      <c r="D129" s="35">
        <v>113341.2</v>
      </c>
      <c r="E129" s="35">
        <v>113341.2</v>
      </c>
      <c r="F129" s="38"/>
      <c r="G129" s="54">
        <v>136658.79999999999</v>
      </c>
      <c r="H129" s="36">
        <v>136658.79999999999</v>
      </c>
      <c r="I129" s="60">
        <f t="shared" si="9"/>
        <v>0</v>
      </c>
      <c r="J129" s="64">
        <f t="shared" si="11"/>
        <v>23317.599999999991</v>
      </c>
      <c r="K129" s="65">
        <f t="shared" si="8"/>
        <v>1.2057292493815135</v>
      </c>
    </row>
    <row r="130" spans="1:11" ht="83.25" customHeight="1" x14ac:dyDescent="0.25">
      <c r="A130" s="10"/>
      <c r="B130" s="9"/>
      <c r="C130" s="29" t="s">
        <v>287</v>
      </c>
      <c r="D130" s="35">
        <v>0</v>
      </c>
      <c r="E130" s="35">
        <v>0</v>
      </c>
      <c r="F130" s="38"/>
      <c r="G130" s="54">
        <v>640679.5</v>
      </c>
      <c r="H130" s="36">
        <v>640679.5</v>
      </c>
      <c r="I130" s="60">
        <f t="shared" si="9"/>
        <v>0</v>
      </c>
      <c r="J130" s="64">
        <f t="shared" si="11"/>
        <v>640679.5</v>
      </c>
      <c r="K130" s="65"/>
    </row>
    <row r="131" spans="1:11" ht="95.25" customHeight="1" x14ac:dyDescent="0.25">
      <c r="A131" s="10"/>
      <c r="B131" s="9"/>
      <c r="C131" s="29" t="s">
        <v>245</v>
      </c>
      <c r="D131" s="35">
        <v>82972.399999999994</v>
      </c>
      <c r="E131" s="35">
        <v>210267.976</v>
      </c>
      <c r="F131" s="38"/>
      <c r="G131" s="54">
        <v>0</v>
      </c>
      <c r="H131" s="36">
        <v>0</v>
      </c>
      <c r="I131" s="60">
        <f t="shared" si="9"/>
        <v>0</v>
      </c>
      <c r="J131" s="64">
        <f t="shared" si="11"/>
        <v>-82972.399999999994</v>
      </c>
      <c r="K131" s="65">
        <f t="shared" si="8"/>
        <v>0</v>
      </c>
    </row>
    <row r="132" spans="1:11" ht="144.75" customHeight="1" x14ac:dyDescent="0.25">
      <c r="A132" s="10"/>
      <c r="B132" s="9"/>
      <c r="C132" s="29" t="s">
        <v>246</v>
      </c>
      <c r="D132" s="35">
        <v>26281.5</v>
      </c>
      <c r="E132" s="35">
        <v>26281.5</v>
      </c>
      <c r="F132" s="38"/>
      <c r="G132" s="54">
        <v>0</v>
      </c>
      <c r="H132" s="36">
        <v>83683</v>
      </c>
      <c r="I132" s="60">
        <f t="shared" si="9"/>
        <v>83683</v>
      </c>
      <c r="J132" s="64">
        <f t="shared" si="11"/>
        <v>-26281.5</v>
      </c>
      <c r="K132" s="65">
        <f t="shared" ref="K132:K186" si="12">H132/D132</f>
        <v>3.1841028860605367</v>
      </c>
    </row>
    <row r="133" spans="1:11" ht="79.5" customHeight="1" x14ac:dyDescent="0.25">
      <c r="A133" s="10"/>
      <c r="B133" s="9" t="s">
        <v>123</v>
      </c>
      <c r="C133" s="27" t="s">
        <v>185</v>
      </c>
      <c r="D133" s="35">
        <v>17579.8</v>
      </c>
      <c r="E133" s="35">
        <v>17579.8</v>
      </c>
      <c r="F133" s="38"/>
      <c r="G133" s="54">
        <v>4822.8</v>
      </c>
      <c r="H133" s="36">
        <v>4822.8</v>
      </c>
      <c r="I133" s="60">
        <f t="shared" si="9"/>
        <v>0</v>
      </c>
      <c r="J133" s="64">
        <f t="shared" si="11"/>
        <v>-12757</v>
      </c>
      <c r="K133" s="65">
        <f t="shared" si="12"/>
        <v>0.27433759200901037</v>
      </c>
    </row>
    <row r="134" spans="1:11" ht="50.25" customHeight="1" x14ac:dyDescent="0.25">
      <c r="A134" s="10"/>
      <c r="B134" s="9"/>
      <c r="C134" s="21" t="s">
        <v>265</v>
      </c>
      <c r="D134" s="35">
        <v>0</v>
      </c>
      <c r="E134" s="35">
        <v>254568.1</v>
      </c>
      <c r="F134" s="38"/>
      <c r="G134" s="54">
        <v>0</v>
      </c>
      <c r="H134" s="36">
        <v>0</v>
      </c>
      <c r="I134" s="60">
        <f t="shared" si="9"/>
        <v>0</v>
      </c>
      <c r="J134" s="64">
        <f t="shared" si="11"/>
        <v>0</v>
      </c>
      <c r="K134" s="65"/>
    </row>
    <row r="135" spans="1:11" ht="34.5" customHeight="1" x14ac:dyDescent="0.25">
      <c r="A135" s="10"/>
      <c r="B135" s="6" t="s">
        <v>65</v>
      </c>
      <c r="C135" s="22" t="s">
        <v>50</v>
      </c>
      <c r="D135" s="37">
        <v>3857996</v>
      </c>
      <c r="E135" s="37">
        <v>4551229.5870000003</v>
      </c>
      <c r="F135" s="41">
        <v>5132913.4869999997</v>
      </c>
      <c r="G135" s="55">
        <v>4609515.5</v>
      </c>
      <c r="H135" s="37">
        <v>4677384.5999999996</v>
      </c>
      <c r="I135" s="58">
        <f t="shared" ref="I135:I188" si="13">H135-G135</f>
        <v>67869.099999999627</v>
      </c>
      <c r="J135" s="62">
        <f t="shared" si="11"/>
        <v>751519.5</v>
      </c>
      <c r="K135" s="67">
        <f t="shared" si="12"/>
        <v>1.2123871046004193</v>
      </c>
    </row>
    <row r="136" spans="1:11" ht="64.5" customHeight="1" x14ac:dyDescent="0.25">
      <c r="A136" s="10"/>
      <c r="B136" s="9" t="s">
        <v>60</v>
      </c>
      <c r="C136" s="27" t="s">
        <v>186</v>
      </c>
      <c r="D136" s="35">
        <v>12557</v>
      </c>
      <c r="E136" s="35">
        <v>14292.8</v>
      </c>
      <c r="F136" s="38"/>
      <c r="G136" s="54">
        <v>14604.6</v>
      </c>
      <c r="H136" s="36">
        <v>14604.6</v>
      </c>
      <c r="I136" s="60">
        <f t="shared" si="13"/>
        <v>0</v>
      </c>
      <c r="J136" s="64">
        <f t="shared" si="11"/>
        <v>2047.6000000000004</v>
      </c>
      <c r="K136" s="65">
        <f t="shared" si="12"/>
        <v>1.1630644262164529</v>
      </c>
    </row>
    <row r="137" spans="1:11" ht="82.5" customHeight="1" x14ac:dyDescent="0.25">
      <c r="A137" s="10"/>
      <c r="B137" s="9" t="s">
        <v>61</v>
      </c>
      <c r="C137" s="27" t="s">
        <v>187</v>
      </c>
      <c r="D137" s="35">
        <v>142</v>
      </c>
      <c r="E137" s="35">
        <v>142</v>
      </c>
      <c r="F137" s="38"/>
      <c r="G137" s="54">
        <v>135.9</v>
      </c>
      <c r="H137" s="36">
        <v>135.9</v>
      </c>
      <c r="I137" s="60">
        <f t="shared" si="13"/>
        <v>0</v>
      </c>
      <c r="J137" s="64">
        <f t="shared" si="11"/>
        <v>-6.0999999999999943</v>
      </c>
      <c r="K137" s="65">
        <f t="shared" si="12"/>
        <v>0.95704225352112682</v>
      </c>
    </row>
    <row r="138" spans="1:11" ht="47.25" customHeight="1" x14ac:dyDescent="0.25">
      <c r="A138" s="10"/>
      <c r="B138" s="9" t="s">
        <v>56</v>
      </c>
      <c r="C138" s="27" t="s">
        <v>188</v>
      </c>
      <c r="D138" s="35">
        <v>6842.8</v>
      </c>
      <c r="E138" s="35">
        <v>6842.8</v>
      </c>
      <c r="F138" s="38"/>
      <c r="G138" s="54">
        <v>5904.1</v>
      </c>
      <c r="H138" s="36">
        <v>5904.1</v>
      </c>
      <c r="I138" s="60">
        <f t="shared" si="13"/>
        <v>0</v>
      </c>
      <c r="J138" s="64">
        <f t="shared" si="11"/>
        <v>-938.69999999999982</v>
      </c>
      <c r="K138" s="65">
        <f t="shared" si="12"/>
        <v>0.86281931373122112</v>
      </c>
    </row>
    <row r="139" spans="1:11" ht="48" customHeight="1" x14ac:dyDescent="0.25">
      <c r="A139" s="10"/>
      <c r="B139" s="9" t="s">
        <v>57</v>
      </c>
      <c r="C139" s="27" t="s">
        <v>189</v>
      </c>
      <c r="D139" s="35">
        <v>165258</v>
      </c>
      <c r="E139" s="35">
        <v>165258</v>
      </c>
      <c r="F139" s="38"/>
      <c r="G139" s="54">
        <v>142487.1</v>
      </c>
      <c r="H139" s="36">
        <v>162493.79999999999</v>
      </c>
      <c r="I139" s="60">
        <f t="shared" si="13"/>
        <v>20006.699999999983</v>
      </c>
      <c r="J139" s="64">
        <f t="shared" si="11"/>
        <v>-22770.899999999994</v>
      </c>
      <c r="K139" s="65">
        <f t="shared" si="12"/>
        <v>0.98327342700504661</v>
      </c>
    </row>
    <row r="140" spans="1:11" ht="173.25" x14ac:dyDescent="0.25">
      <c r="A140" s="10"/>
      <c r="B140" s="9"/>
      <c r="C140" s="27" t="s">
        <v>300</v>
      </c>
      <c r="D140" s="35">
        <v>0</v>
      </c>
      <c r="E140" s="35"/>
      <c r="F140" s="38"/>
      <c r="G140" s="54">
        <v>0</v>
      </c>
      <c r="H140" s="36">
        <v>20264</v>
      </c>
      <c r="I140" s="60">
        <f t="shared" si="13"/>
        <v>20264</v>
      </c>
      <c r="J140" s="64">
        <f t="shared" si="11"/>
        <v>0</v>
      </c>
      <c r="K140" s="65"/>
    </row>
    <row r="141" spans="1:11" ht="81.75" customHeight="1" x14ac:dyDescent="0.25">
      <c r="A141" s="10"/>
      <c r="B141" s="9" t="s">
        <v>98</v>
      </c>
      <c r="C141" s="27" t="s">
        <v>190</v>
      </c>
      <c r="D141" s="35">
        <v>14828.6</v>
      </c>
      <c r="E141" s="35">
        <v>14828.6</v>
      </c>
      <c r="F141" s="38"/>
      <c r="G141" s="54">
        <v>11596.9</v>
      </c>
      <c r="H141" s="36">
        <v>12890.8</v>
      </c>
      <c r="I141" s="60">
        <f t="shared" si="13"/>
        <v>1293.8999999999996</v>
      </c>
      <c r="J141" s="64">
        <f t="shared" ref="J141:J182" si="14">G141-D141</f>
        <v>-3231.7000000000007</v>
      </c>
      <c r="K141" s="65">
        <f t="shared" si="12"/>
        <v>0.86932009764913742</v>
      </c>
    </row>
    <row r="142" spans="1:11" ht="81" customHeight="1" x14ac:dyDescent="0.25">
      <c r="A142" s="10"/>
      <c r="B142" s="9" t="s">
        <v>85</v>
      </c>
      <c r="C142" s="27" t="s">
        <v>191</v>
      </c>
      <c r="D142" s="35">
        <v>26047.4</v>
      </c>
      <c r="E142" s="35">
        <v>26047.4</v>
      </c>
      <c r="F142" s="38"/>
      <c r="G142" s="54">
        <v>27865.599999999999</v>
      </c>
      <c r="H142" s="36">
        <v>27865.599999999999</v>
      </c>
      <c r="I142" s="60">
        <f t="shared" si="13"/>
        <v>0</v>
      </c>
      <c r="J142" s="64">
        <f t="shared" si="14"/>
        <v>1818.1999999999971</v>
      </c>
      <c r="K142" s="65">
        <f t="shared" si="12"/>
        <v>1.069803512058785</v>
      </c>
    </row>
    <row r="143" spans="1:11" ht="99.75" customHeight="1" x14ac:dyDescent="0.25">
      <c r="A143" s="10"/>
      <c r="B143" s="9" t="s">
        <v>99</v>
      </c>
      <c r="C143" s="27" t="s">
        <v>192</v>
      </c>
      <c r="D143" s="35">
        <v>12425.7</v>
      </c>
      <c r="E143" s="35">
        <v>12425.7</v>
      </c>
      <c r="F143" s="38"/>
      <c r="G143" s="54">
        <v>9238.7000000000007</v>
      </c>
      <c r="H143" s="36">
        <v>10267.9</v>
      </c>
      <c r="I143" s="60">
        <f t="shared" si="13"/>
        <v>1029.1999999999989</v>
      </c>
      <c r="J143" s="64">
        <f t="shared" si="14"/>
        <v>-3187</v>
      </c>
      <c r="K143" s="65">
        <f t="shared" si="12"/>
        <v>0.82634378747273785</v>
      </c>
    </row>
    <row r="144" spans="1:11" ht="83.25" customHeight="1" x14ac:dyDescent="0.25">
      <c r="A144" s="10"/>
      <c r="B144" s="9" t="s">
        <v>86</v>
      </c>
      <c r="C144" s="27" t="s">
        <v>193</v>
      </c>
      <c r="D144" s="35">
        <v>126212.4</v>
      </c>
      <c r="E144" s="35">
        <v>129200.587</v>
      </c>
      <c r="F144" s="38"/>
      <c r="G144" s="54">
        <v>132169.60000000001</v>
      </c>
      <c r="H144" s="36">
        <v>132169.60000000001</v>
      </c>
      <c r="I144" s="60">
        <f t="shared" si="13"/>
        <v>0</v>
      </c>
      <c r="J144" s="64">
        <f t="shared" si="14"/>
        <v>5957.2000000000116</v>
      </c>
      <c r="K144" s="65">
        <f t="shared" si="12"/>
        <v>1.0471997997027234</v>
      </c>
    </row>
    <row r="145" spans="1:11" ht="78" customHeight="1" x14ac:dyDescent="0.25">
      <c r="A145" s="10"/>
      <c r="B145" s="9" t="s">
        <v>87</v>
      </c>
      <c r="C145" s="27" t="s">
        <v>194</v>
      </c>
      <c r="D145" s="35">
        <v>33.5</v>
      </c>
      <c r="E145" s="35">
        <v>33.5</v>
      </c>
      <c r="F145" s="38"/>
      <c r="G145" s="54">
        <v>44.7</v>
      </c>
      <c r="H145" s="36">
        <v>89.7</v>
      </c>
      <c r="I145" s="60">
        <f t="shared" si="13"/>
        <v>45</v>
      </c>
      <c r="J145" s="64">
        <f t="shared" si="14"/>
        <v>11.200000000000003</v>
      </c>
      <c r="K145" s="65">
        <f t="shared" si="12"/>
        <v>2.6776119402985077</v>
      </c>
    </row>
    <row r="146" spans="1:11" ht="47.25" customHeight="1" x14ac:dyDescent="0.25">
      <c r="A146" s="10"/>
      <c r="B146" s="9" t="s">
        <v>107</v>
      </c>
      <c r="C146" s="27" t="s">
        <v>195</v>
      </c>
      <c r="D146" s="35">
        <v>1016518.9</v>
      </c>
      <c r="E146" s="35">
        <v>872425.1</v>
      </c>
      <c r="F146" s="38"/>
      <c r="G146" s="54">
        <v>1022946.7</v>
      </c>
      <c r="H146" s="36">
        <v>1022946.7</v>
      </c>
      <c r="I146" s="60">
        <f t="shared" si="13"/>
        <v>0</v>
      </c>
      <c r="J146" s="64">
        <f t="shared" si="14"/>
        <v>6427.7999999999302</v>
      </c>
      <c r="K146" s="65">
        <f t="shared" si="12"/>
        <v>1.0063233452914648</v>
      </c>
    </row>
    <row r="147" spans="1:11" ht="65.25" customHeight="1" x14ac:dyDescent="0.25">
      <c r="A147" s="10"/>
      <c r="B147" s="9" t="s">
        <v>88</v>
      </c>
      <c r="C147" s="27" t="s">
        <v>196</v>
      </c>
      <c r="D147" s="35">
        <v>10396.6</v>
      </c>
      <c r="E147" s="35">
        <v>10396.6</v>
      </c>
      <c r="F147" s="38"/>
      <c r="G147" s="54">
        <v>11211.6</v>
      </c>
      <c r="H147" s="36">
        <v>11211.6</v>
      </c>
      <c r="I147" s="60">
        <f t="shared" si="13"/>
        <v>0</v>
      </c>
      <c r="J147" s="64">
        <f t="shared" si="14"/>
        <v>815</v>
      </c>
      <c r="K147" s="65">
        <f t="shared" si="12"/>
        <v>1.0783910124463767</v>
      </c>
    </row>
    <row r="148" spans="1:11" ht="111.75" customHeight="1" x14ac:dyDescent="0.25">
      <c r="A148" s="10"/>
      <c r="B148" s="9" t="s">
        <v>89</v>
      </c>
      <c r="C148" s="27" t="s">
        <v>197</v>
      </c>
      <c r="D148" s="35">
        <v>5078.3</v>
      </c>
      <c r="E148" s="35">
        <v>5078.3</v>
      </c>
      <c r="F148" s="38"/>
      <c r="G148" s="54">
        <v>5774.5</v>
      </c>
      <c r="H148" s="36">
        <v>5774.5</v>
      </c>
      <c r="I148" s="60">
        <f t="shared" si="13"/>
        <v>0</v>
      </c>
      <c r="J148" s="64">
        <f t="shared" si="14"/>
        <v>696.19999999999982</v>
      </c>
      <c r="K148" s="65">
        <f t="shared" si="12"/>
        <v>1.1370931217139593</v>
      </c>
    </row>
    <row r="149" spans="1:11" ht="78" customHeight="1" x14ac:dyDescent="0.25">
      <c r="A149" s="10"/>
      <c r="B149" s="9" t="s">
        <v>90</v>
      </c>
      <c r="C149" s="27" t="s">
        <v>198</v>
      </c>
      <c r="D149" s="35">
        <v>319.60000000000002</v>
      </c>
      <c r="E149" s="35">
        <v>319.60000000000002</v>
      </c>
      <c r="F149" s="38"/>
      <c r="G149" s="54">
        <v>305.89999999999998</v>
      </c>
      <c r="H149" s="36">
        <v>305.89999999999998</v>
      </c>
      <c r="I149" s="60">
        <f t="shared" si="13"/>
        <v>0</v>
      </c>
      <c r="J149" s="64">
        <f t="shared" si="14"/>
        <v>-13.700000000000045</v>
      </c>
      <c r="K149" s="65">
        <f t="shared" si="12"/>
        <v>0.9571339173967458</v>
      </c>
    </row>
    <row r="150" spans="1:11" ht="65.25" customHeight="1" x14ac:dyDescent="0.25">
      <c r="A150" s="10"/>
      <c r="B150" s="9" t="s">
        <v>91</v>
      </c>
      <c r="C150" s="27" t="s">
        <v>199</v>
      </c>
      <c r="D150" s="35">
        <v>581084.4</v>
      </c>
      <c r="E150" s="35">
        <v>1337230.7</v>
      </c>
      <c r="F150" s="38"/>
      <c r="G150" s="54">
        <v>1319525.8</v>
      </c>
      <c r="H150" s="36">
        <v>1319525.8</v>
      </c>
      <c r="I150" s="60">
        <f t="shared" si="13"/>
        <v>0</v>
      </c>
      <c r="J150" s="64">
        <f t="shared" si="14"/>
        <v>738441.4</v>
      </c>
      <c r="K150" s="65">
        <f t="shared" si="12"/>
        <v>2.2707988719022572</v>
      </c>
    </row>
    <row r="151" spans="1:11" ht="129.75" customHeight="1" x14ac:dyDescent="0.25">
      <c r="A151" s="10"/>
      <c r="B151" s="9" t="s">
        <v>92</v>
      </c>
      <c r="C151" s="27" t="s">
        <v>200</v>
      </c>
      <c r="D151" s="35">
        <v>383536.7</v>
      </c>
      <c r="E151" s="35">
        <v>433985.2</v>
      </c>
      <c r="F151" s="38"/>
      <c r="G151" s="54">
        <v>426077.2</v>
      </c>
      <c r="H151" s="36">
        <v>426077.2</v>
      </c>
      <c r="I151" s="60">
        <f t="shared" si="13"/>
        <v>0</v>
      </c>
      <c r="J151" s="64">
        <f t="shared" si="14"/>
        <v>42540.5</v>
      </c>
      <c r="K151" s="65">
        <f t="shared" si="12"/>
        <v>1.1109163738437546</v>
      </c>
    </row>
    <row r="152" spans="1:11" ht="32.25" customHeight="1" x14ac:dyDescent="0.25">
      <c r="A152" s="10"/>
      <c r="B152" s="9" t="s">
        <v>128</v>
      </c>
      <c r="C152" s="27" t="s">
        <v>201</v>
      </c>
      <c r="D152" s="35">
        <v>20817.3</v>
      </c>
      <c r="E152" s="35">
        <v>22638.7</v>
      </c>
      <c r="F152" s="38"/>
      <c r="G152" s="54">
        <v>14395.5</v>
      </c>
      <c r="H152" s="36">
        <v>14395.5</v>
      </c>
      <c r="I152" s="60">
        <f t="shared" si="13"/>
        <v>0</v>
      </c>
      <c r="J152" s="64">
        <f t="shared" si="14"/>
        <v>-6421.7999999999993</v>
      </c>
      <c r="K152" s="65">
        <f t="shared" si="12"/>
        <v>0.69151619086048621</v>
      </c>
    </row>
    <row r="153" spans="1:11" ht="114.75" customHeight="1" x14ac:dyDescent="0.25">
      <c r="A153" s="10"/>
      <c r="B153" s="9" t="s">
        <v>129</v>
      </c>
      <c r="C153" s="27" t="s">
        <v>202</v>
      </c>
      <c r="D153" s="35">
        <v>4142.6000000000004</v>
      </c>
      <c r="E153" s="35">
        <v>4142.6000000000004</v>
      </c>
      <c r="F153" s="38"/>
      <c r="G153" s="54">
        <v>4351.3</v>
      </c>
      <c r="H153" s="36">
        <v>6738.7</v>
      </c>
      <c r="I153" s="60">
        <f t="shared" si="13"/>
        <v>2387.3999999999996</v>
      </c>
      <c r="J153" s="64">
        <f t="shared" si="14"/>
        <v>208.69999999999982</v>
      </c>
      <c r="K153" s="65">
        <f t="shared" si="12"/>
        <v>1.6266837251967361</v>
      </c>
    </row>
    <row r="154" spans="1:11" ht="96" customHeight="1" x14ac:dyDescent="0.25">
      <c r="A154" s="10"/>
      <c r="B154" s="9" t="s">
        <v>130</v>
      </c>
      <c r="C154" s="27" t="s">
        <v>203</v>
      </c>
      <c r="D154" s="35">
        <v>29487.9</v>
      </c>
      <c r="E154" s="35">
        <v>29487.9</v>
      </c>
      <c r="F154" s="38"/>
      <c r="G154" s="54">
        <v>18687.5</v>
      </c>
      <c r="H154" s="36">
        <v>38187</v>
      </c>
      <c r="I154" s="60">
        <f t="shared" si="13"/>
        <v>19499.5</v>
      </c>
      <c r="J154" s="64">
        <f t="shared" si="14"/>
        <v>-10800.400000000001</v>
      </c>
      <c r="K154" s="65">
        <f t="shared" si="12"/>
        <v>1.2950057481204154</v>
      </c>
    </row>
    <row r="155" spans="1:11" ht="158.25" customHeight="1" x14ac:dyDescent="0.25">
      <c r="A155" s="10"/>
      <c r="B155" s="9" t="s">
        <v>135</v>
      </c>
      <c r="C155" s="27" t="s">
        <v>204</v>
      </c>
      <c r="D155" s="35">
        <v>210499.3</v>
      </c>
      <c r="E155" s="35">
        <v>226331.1</v>
      </c>
      <c r="F155" s="38"/>
      <c r="G155" s="54">
        <v>213576.3</v>
      </c>
      <c r="H155" s="36">
        <v>213576.3</v>
      </c>
      <c r="I155" s="60">
        <f t="shared" si="13"/>
        <v>0</v>
      </c>
      <c r="J155" s="64">
        <f t="shared" si="14"/>
        <v>3077</v>
      </c>
      <c r="K155" s="65">
        <f t="shared" si="12"/>
        <v>1.0146176258068316</v>
      </c>
    </row>
    <row r="156" spans="1:11" ht="48" customHeight="1" x14ac:dyDescent="0.25">
      <c r="A156" s="10"/>
      <c r="B156" s="9"/>
      <c r="C156" s="29" t="s">
        <v>254</v>
      </c>
      <c r="D156" s="35">
        <v>21085.8</v>
      </c>
      <c r="E156" s="35">
        <v>21085.8</v>
      </c>
      <c r="F156" s="38"/>
      <c r="G156" s="54">
        <v>19566.5</v>
      </c>
      <c r="H156" s="36">
        <v>19566.5</v>
      </c>
      <c r="I156" s="60">
        <f t="shared" si="13"/>
        <v>0</v>
      </c>
      <c r="J156" s="64">
        <f t="shared" si="14"/>
        <v>-1519.2999999999993</v>
      </c>
      <c r="K156" s="65">
        <f t="shared" si="12"/>
        <v>0.9279467698640792</v>
      </c>
    </row>
    <row r="157" spans="1:11" ht="49.5" customHeight="1" x14ac:dyDescent="0.25">
      <c r="A157" s="10"/>
      <c r="B157" s="9" t="s">
        <v>93</v>
      </c>
      <c r="C157" s="27" t="s">
        <v>205</v>
      </c>
      <c r="D157" s="35">
        <v>1085853.1000000001</v>
      </c>
      <c r="E157" s="35">
        <v>1085853.1000000001</v>
      </c>
      <c r="F157" s="38"/>
      <c r="G157" s="54">
        <v>1121653.6000000001</v>
      </c>
      <c r="H157" s="36">
        <v>1121653.6000000001</v>
      </c>
      <c r="I157" s="60">
        <f t="shared" si="13"/>
        <v>0</v>
      </c>
      <c r="J157" s="64">
        <f t="shared" si="14"/>
        <v>35800.5</v>
      </c>
      <c r="K157" s="65">
        <f t="shared" si="12"/>
        <v>1.0329699293578478</v>
      </c>
    </row>
    <row r="158" spans="1:11" ht="32.25" customHeight="1" x14ac:dyDescent="0.25">
      <c r="A158" s="10"/>
      <c r="B158" s="9" t="s">
        <v>62</v>
      </c>
      <c r="C158" s="27" t="s">
        <v>206</v>
      </c>
      <c r="D158" s="35">
        <v>124828.1</v>
      </c>
      <c r="E158" s="35">
        <v>124828.1</v>
      </c>
      <c r="F158" s="38"/>
      <c r="G158" s="54">
        <v>87395.9</v>
      </c>
      <c r="H158" s="36">
        <v>90739.3</v>
      </c>
      <c r="I158" s="60">
        <f t="shared" si="13"/>
        <v>3343.4000000000087</v>
      </c>
      <c r="J158" s="64">
        <f t="shared" si="14"/>
        <v>-37432.200000000012</v>
      </c>
      <c r="K158" s="65">
        <f t="shared" si="12"/>
        <v>0.72691405220459171</v>
      </c>
    </row>
    <row r="159" spans="1:11" ht="48.75" hidden="1" customHeight="1" x14ac:dyDescent="0.25">
      <c r="A159" s="10"/>
      <c r="B159" s="9"/>
      <c r="C159" s="27" t="s">
        <v>272</v>
      </c>
      <c r="D159" s="35">
        <v>0</v>
      </c>
      <c r="E159" s="35">
        <v>8355.4</v>
      </c>
      <c r="F159" s="38"/>
      <c r="G159" s="54">
        <v>0</v>
      </c>
      <c r="H159" s="36">
        <v>0</v>
      </c>
      <c r="I159" s="60">
        <f t="shared" si="13"/>
        <v>0</v>
      </c>
      <c r="J159" s="64">
        <f t="shared" si="14"/>
        <v>0</v>
      </c>
      <c r="K159" s="65" t="e">
        <f t="shared" si="12"/>
        <v>#DIV/0!</v>
      </c>
    </row>
    <row r="160" spans="1:11" ht="19.5" customHeight="1" x14ac:dyDescent="0.25">
      <c r="A160" s="10"/>
      <c r="B160" s="11" t="s">
        <v>66</v>
      </c>
      <c r="C160" s="30" t="s">
        <v>43</v>
      </c>
      <c r="D160" s="37">
        <v>1492680.2</v>
      </c>
      <c r="E160" s="37">
        <v>4137539.3</v>
      </c>
      <c r="F160" s="41">
        <v>4443414</v>
      </c>
      <c r="G160" s="55">
        <v>1256399.3</v>
      </c>
      <c r="H160" s="37">
        <v>1964013.7</v>
      </c>
      <c r="I160" s="58">
        <f t="shared" si="13"/>
        <v>707614.39999999991</v>
      </c>
      <c r="J160" s="62">
        <f t="shared" si="14"/>
        <v>-236280.89999999991</v>
      </c>
      <c r="K160" s="67">
        <f t="shared" si="12"/>
        <v>1.3157632157243058</v>
      </c>
    </row>
    <row r="161" spans="1:11" ht="78.75" customHeight="1" x14ac:dyDescent="0.25">
      <c r="A161" s="10"/>
      <c r="B161" s="9" t="s">
        <v>67</v>
      </c>
      <c r="C161" s="27" t="s">
        <v>207</v>
      </c>
      <c r="D161" s="35">
        <v>16169.2</v>
      </c>
      <c r="E161" s="35">
        <v>14769.2</v>
      </c>
      <c r="F161" s="38"/>
      <c r="G161" s="54">
        <v>17600</v>
      </c>
      <c r="H161" s="36">
        <v>17600</v>
      </c>
      <c r="I161" s="60">
        <f t="shared" si="13"/>
        <v>0</v>
      </c>
      <c r="J161" s="64">
        <f t="shared" si="14"/>
        <v>1430.7999999999993</v>
      </c>
      <c r="K161" s="65">
        <f t="shared" si="12"/>
        <v>1.0884892264304975</v>
      </c>
    </row>
    <row r="162" spans="1:11" ht="64.5" customHeight="1" x14ac:dyDescent="0.25">
      <c r="A162" s="10"/>
      <c r="B162" s="9" t="s">
        <v>68</v>
      </c>
      <c r="C162" s="27" t="s">
        <v>208</v>
      </c>
      <c r="D162" s="35">
        <v>6187.2</v>
      </c>
      <c r="E162" s="35">
        <v>6187.2</v>
      </c>
      <c r="F162" s="38"/>
      <c r="G162" s="54">
        <v>8000</v>
      </c>
      <c r="H162" s="36">
        <v>8000</v>
      </c>
      <c r="I162" s="60">
        <f t="shared" si="13"/>
        <v>0</v>
      </c>
      <c r="J162" s="64">
        <f t="shared" si="14"/>
        <v>1812.8000000000002</v>
      </c>
      <c r="K162" s="65">
        <f t="shared" si="12"/>
        <v>1.2929919834497026</v>
      </c>
    </row>
    <row r="163" spans="1:11" ht="128.25" hidden="1" customHeight="1" x14ac:dyDescent="0.25">
      <c r="A163" s="10"/>
      <c r="B163" s="9"/>
      <c r="C163" s="21" t="s">
        <v>266</v>
      </c>
      <c r="D163" s="35">
        <v>0</v>
      </c>
      <c r="E163" s="35">
        <v>14460.5</v>
      </c>
      <c r="F163" s="38"/>
      <c r="G163" s="54">
        <v>0</v>
      </c>
      <c r="H163" s="36">
        <v>0</v>
      </c>
      <c r="I163" s="60">
        <f t="shared" si="13"/>
        <v>0</v>
      </c>
      <c r="J163" s="64">
        <f t="shared" si="14"/>
        <v>0</v>
      </c>
      <c r="K163" s="65" t="e">
        <f t="shared" si="12"/>
        <v>#DIV/0!</v>
      </c>
    </row>
    <row r="164" spans="1:11" ht="64.5" customHeight="1" x14ac:dyDescent="0.25">
      <c r="A164" s="10"/>
      <c r="B164" s="9" t="s">
        <v>94</v>
      </c>
      <c r="C164" s="27" t="s">
        <v>209</v>
      </c>
      <c r="D164" s="35">
        <v>75894.600000000006</v>
      </c>
      <c r="E164" s="35">
        <v>78260.600000000006</v>
      </c>
      <c r="F164" s="38"/>
      <c r="G164" s="54">
        <v>78893.100000000006</v>
      </c>
      <c r="H164" s="36">
        <v>78893.100000000006</v>
      </c>
      <c r="I164" s="60">
        <f t="shared" si="13"/>
        <v>0</v>
      </c>
      <c r="J164" s="64">
        <f t="shared" si="14"/>
        <v>2998.5</v>
      </c>
      <c r="K164" s="65">
        <f t="shared" si="12"/>
        <v>1.0395087397522353</v>
      </c>
    </row>
    <row r="165" spans="1:11" ht="81" customHeight="1" x14ac:dyDescent="0.25">
      <c r="A165" s="10"/>
      <c r="B165" s="9"/>
      <c r="C165" s="29" t="s">
        <v>256</v>
      </c>
      <c r="D165" s="35">
        <v>450820.9</v>
      </c>
      <c r="E165" s="35">
        <v>450820.9</v>
      </c>
      <c r="F165" s="38"/>
      <c r="G165" s="54">
        <v>168092.79999999999</v>
      </c>
      <c r="H165" s="36">
        <v>168092.79999999999</v>
      </c>
      <c r="I165" s="60">
        <f t="shared" si="13"/>
        <v>0</v>
      </c>
      <c r="J165" s="64">
        <f t="shared" si="14"/>
        <v>-282728.10000000003</v>
      </c>
      <c r="K165" s="65">
        <f t="shared" si="12"/>
        <v>0.37285937719391443</v>
      </c>
    </row>
    <row r="166" spans="1:11" ht="63.75" customHeight="1" x14ac:dyDescent="0.25">
      <c r="A166" s="10"/>
      <c r="B166" s="9" t="s">
        <v>120</v>
      </c>
      <c r="C166" s="27" t="s">
        <v>210</v>
      </c>
      <c r="D166" s="35">
        <v>103213</v>
      </c>
      <c r="E166" s="35">
        <v>103213</v>
      </c>
      <c r="F166" s="38"/>
      <c r="G166" s="54">
        <v>79040.899999999994</v>
      </c>
      <c r="H166" s="36">
        <v>79040.899999999994</v>
      </c>
      <c r="I166" s="60">
        <f t="shared" si="13"/>
        <v>0</v>
      </c>
      <c r="J166" s="64">
        <f t="shared" si="14"/>
        <v>-24172.100000000006</v>
      </c>
      <c r="K166" s="65">
        <f t="shared" si="12"/>
        <v>0.76580372627479087</v>
      </c>
    </row>
    <row r="167" spans="1:11" ht="303.75" customHeight="1" x14ac:dyDescent="0.25">
      <c r="A167" s="10"/>
      <c r="B167" s="9" t="s">
        <v>121</v>
      </c>
      <c r="C167" s="27" t="s">
        <v>255</v>
      </c>
      <c r="D167" s="35">
        <v>4379.1000000000004</v>
      </c>
      <c r="E167" s="35">
        <v>4803.3999999999996</v>
      </c>
      <c r="F167" s="38"/>
      <c r="G167" s="54">
        <v>4378.1000000000004</v>
      </c>
      <c r="H167" s="36">
        <v>4378.1000000000004</v>
      </c>
      <c r="I167" s="60">
        <f t="shared" si="13"/>
        <v>0</v>
      </c>
      <c r="J167" s="64">
        <f t="shared" si="14"/>
        <v>-1</v>
      </c>
      <c r="K167" s="65">
        <f t="shared" si="12"/>
        <v>0.99977164257495832</v>
      </c>
    </row>
    <row r="168" spans="1:11" ht="81" hidden="1" customHeight="1" x14ac:dyDescent="0.25">
      <c r="A168" s="10"/>
      <c r="B168" s="9"/>
      <c r="C168" s="27" t="s">
        <v>258</v>
      </c>
      <c r="D168" s="35">
        <v>0</v>
      </c>
      <c r="E168" s="35">
        <v>35</v>
      </c>
      <c r="F168" s="38"/>
      <c r="G168" s="54">
        <v>0</v>
      </c>
      <c r="H168" s="36">
        <v>0</v>
      </c>
      <c r="I168" s="60">
        <f t="shared" si="13"/>
        <v>0</v>
      </c>
      <c r="J168" s="64">
        <f t="shared" si="14"/>
        <v>0</v>
      </c>
      <c r="K168" s="65" t="e">
        <f t="shared" si="12"/>
        <v>#DIV/0!</v>
      </c>
    </row>
    <row r="169" spans="1:11" ht="99" hidden="1" customHeight="1" x14ac:dyDescent="0.25">
      <c r="A169" s="10"/>
      <c r="B169" s="9"/>
      <c r="C169" s="27" t="s">
        <v>268</v>
      </c>
      <c r="D169" s="35">
        <v>0</v>
      </c>
      <c r="E169" s="35">
        <v>135729.29999999999</v>
      </c>
      <c r="F169" s="38"/>
      <c r="G169" s="54">
        <v>0</v>
      </c>
      <c r="H169" s="36">
        <v>0</v>
      </c>
      <c r="I169" s="60">
        <f t="shared" si="13"/>
        <v>0</v>
      </c>
      <c r="J169" s="64">
        <f t="shared" si="14"/>
        <v>0</v>
      </c>
      <c r="K169" s="65" t="e">
        <f t="shared" si="12"/>
        <v>#DIV/0!</v>
      </c>
    </row>
    <row r="170" spans="1:11" ht="93.75" customHeight="1" x14ac:dyDescent="0.25">
      <c r="A170" s="10"/>
      <c r="B170" s="9"/>
      <c r="C170" s="27" t="s">
        <v>223</v>
      </c>
      <c r="D170" s="35">
        <v>40473.300000000003</v>
      </c>
      <c r="E170" s="35">
        <v>40473.300000000003</v>
      </c>
      <c r="F170" s="38"/>
      <c r="G170" s="54">
        <v>42875.8</v>
      </c>
      <c r="H170" s="36">
        <v>13709.7</v>
      </c>
      <c r="I170" s="60">
        <f t="shared" si="13"/>
        <v>-29166.100000000002</v>
      </c>
      <c r="J170" s="64">
        <f t="shared" si="14"/>
        <v>2402.5</v>
      </c>
      <c r="K170" s="65">
        <f t="shared" si="12"/>
        <v>0.3387344249171676</v>
      </c>
    </row>
    <row r="171" spans="1:11" ht="108.75" customHeight="1" x14ac:dyDescent="0.25">
      <c r="A171" s="10"/>
      <c r="B171" s="9"/>
      <c r="C171" s="28" t="s">
        <v>261</v>
      </c>
      <c r="D171" s="35">
        <v>0</v>
      </c>
      <c r="E171" s="35">
        <v>166760.20000000001</v>
      </c>
      <c r="F171" s="38"/>
      <c r="G171" s="54">
        <v>0</v>
      </c>
      <c r="H171" s="36">
        <v>500280.5</v>
      </c>
      <c r="I171" s="60">
        <f t="shared" si="13"/>
        <v>500280.5</v>
      </c>
      <c r="J171" s="64">
        <f t="shared" si="14"/>
        <v>0</v>
      </c>
      <c r="K171" s="65"/>
    </row>
    <row r="172" spans="1:11" ht="62.25" hidden="1" customHeight="1" x14ac:dyDescent="0.25">
      <c r="A172" s="10"/>
      <c r="B172" s="9"/>
      <c r="C172" s="28" t="s">
        <v>273</v>
      </c>
      <c r="D172" s="35">
        <v>0</v>
      </c>
      <c r="E172" s="35">
        <v>100000</v>
      </c>
      <c r="F172" s="38"/>
      <c r="G172" s="54">
        <v>0</v>
      </c>
      <c r="H172" s="36">
        <v>0</v>
      </c>
      <c r="I172" s="60">
        <f t="shared" si="13"/>
        <v>0</v>
      </c>
      <c r="J172" s="64">
        <f t="shared" si="14"/>
        <v>0</v>
      </c>
      <c r="K172" s="65"/>
    </row>
    <row r="173" spans="1:11" ht="96.75" customHeight="1" x14ac:dyDescent="0.25">
      <c r="A173" s="10"/>
      <c r="B173" s="9" t="s">
        <v>124</v>
      </c>
      <c r="C173" s="27" t="s">
        <v>211</v>
      </c>
      <c r="D173" s="35">
        <v>680000</v>
      </c>
      <c r="E173" s="35">
        <v>1170000</v>
      </c>
      <c r="F173" s="38"/>
      <c r="G173" s="54">
        <v>680000</v>
      </c>
      <c r="H173" s="36">
        <v>680000</v>
      </c>
      <c r="I173" s="60">
        <f t="shared" si="13"/>
        <v>0</v>
      </c>
      <c r="J173" s="64">
        <f t="shared" si="14"/>
        <v>0</v>
      </c>
      <c r="K173" s="65">
        <f t="shared" si="12"/>
        <v>1</v>
      </c>
    </row>
    <row r="174" spans="1:11" ht="114" hidden="1" customHeight="1" x14ac:dyDescent="0.25">
      <c r="A174" s="10"/>
      <c r="B174" s="9"/>
      <c r="C174" s="27" t="s">
        <v>259</v>
      </c>
      <c r="D174" s="35">
        <v>0</v>
      </c>
      <c r="E174" s="35">
        <v>120000</v>
      </c>
      <c r="F174" s="38"/>
      <c r="G174" s="54">
        <v>0</v>
      </c>
      <c r="H174" s="36">
        <v>0</v>
      </c>
      <c r="I174" s="60">
        <f t="shared" si="13"/>
        <v>0</v>
      </c>
      <c r="J174" s="64">
        <f t="shared" si="14"/>
        <v>0</v>
      </c>
      <c r="K174" s="65"/>
    </row>
    <row r="175" spans="1:11" ht="114" customHeight="1" x14ac:dyDescent="0.25">
      <c r="A175" s="10"/>
      <c r="B175" s="9"/>
      <c r="C175" s="28" t="s">
        <v>262</v>
      </c>
      <c r="D175" s="35">
        <v>0</v>
      </c>
      <c r="E175" s="35">
        <v>220000</v>
      </c>
      <c r="F175" s="38"/>
      <c r="G175" s="54">
        <v>120000</v>
      </c>
      <c r="H175" s="36">
        <v>120000</v>
      </c>
      <c r="I175" s="60">
        <f t="shared" si="13"/>
        <v>0</v>
      </c>
      <c r="J175" s="64">
        <f t="shared" si="14"/>
        <v>120000</v>
      </c>
      <c r="K175" s="65"/>
    </row>
    <row r="176" spans="1:11" ht="97.5" hidden="1" customHeight="1" x14ac:dyDescent="0.25">
      <c r="A176" s="10"/>
      <c r="B176" s="9" t="s">
        <v>134</v>
      </c>
      <c r="C176" s="27" t="s">
        <v>212</v>
      </c>
      <c r="D176" s="35">
        <v>35720</v>
      </c>
      <c r="E176" s="35">
        <v>35720</v>
      </c>
      <c r="F176" s="38"/>
      <c r="G176" s="54">
        <v>0</v>
      </c>
      <c r="H176" s="36">
        <v>0</v>
      </c>
      <c r="I176" s="60">
        <f t="shared" si="13"/>
        <v>0</v>
      </c>
      <c r="J176" s="64">
        <f t="shared" si="14"/>
        <v>-35720</v>
      </c>
      <c r="K176" s="65">
        <f t="shared" si="12"/>
        <v>0</v>
      </c>
    </row>
    <row r="177" spans="1:11" ht="80.25" customHeight="1" x14ac:dyDescent="0.25">
      <c r="A177" s="10"/>
      <c r="B177" s="9"/>
      <c r="C177" s="27" t="s">
        <v>219</v>
      </c>
      <c r="D177" s="35">
        <v>59396.9</v>
      </c>
      <c r="E177" s="35">
        <v>59396.9</v>
      </c>
      <c r="F177" s="38"/>
      <c r="G177" s="54">
        <v>35560.300000000003</v>
      </c>
      <c r="H177" s="36">
        <v>35560.300000000003</v>
      </c>
      <c r="I177" s="60">
        <f t="shared" si="13"/>
        <v>0</v>
      </c>
      <c r="J177" s="64">
        <f t="shared" si="14"/>
        <v>-23836.6</v>
      </c>
      <c r="K177" s="65">
        <f t="shared" si="12"/>
        <v>0.59868949389614612</v>
      </c>
    </row>
    <row r="178" spans="1:11" ht="47.25" hidden="1" customHeight="1" x14ac:dyDescent="0.25">
      <c r="A178" s="10"/>
      <c r="B178" s="9"/>
      <c r="C178" s="27" t="s">
        <v>222</v>
      </c>
      <c r="D178" s="35">
        <v>0</v>
      </c>
      <c r="E178" s="35">
        <v>0</v>
      </c>
      <c r="F178" s="38"/>
      <c r="G178" s="54">
        <v>0</v>
      </c>
      <c r="H178" s="36">
        <v>0</v>
      </c>
      <c r="I178" s="60">
        <f t="shared" si="13"/>
        <v>0</v>
      </c>
      <c r="J178" s="64">
        <f t="shared" si="14"/>
        <v>0</v>
      </c>
      <c r="K178" s="65"/>
    </row>
    <row r="179" spans="1:11" ht="47.25" customHeight="1" x14ac:dyDescent="0.25">
      <c r="A179" s="10"/>
      <c r="B179" s="9"/>
      <c r="C179" s="27" t="s">
        <v>288</v>
      </c>
      <c r="D179" s="35">
        <v>0</v>
      </c>
      <c r="E179" s="35">
        <v>0</v>
      </c>
      <c r="F179" s="38"/>
      <c r="G179" s="54">
        <v>6700</v>
      </c>
      <c r="H179" s="36">
        <v>6700</v>
      </c>
      <c r="I179" s="60">
        <f t="shared" si="13"/>
        <v>0</v>
      </c>
      <c r="J179" s="64">
        <f t="shared" si="14"/>
        <v>6700</v>
      </c>
      <c r="K179" s="65"/>
    </row>
    <row r="180" spans="1:11" ht="47.25" customHeight="1" x14ac:dyDescent="0.25">
      <c r="A180" s="10"/>
      <c r="B180" s="9"/>
      <c r="C180" s="29" t="s">
        <v>257</v>
      </c>
      <c r="D180" s="35">
        <v>20000</v>
      </c>
      <c r="E180" s="35">
        <v>20000</v>
      </c>
      <c r="F180" s="38"/>
      <c r="G180" s="54">
        <v>15000</v>
      </c>
      <c r="H180" s="36">
        <v>6700</v>
      </c>
      <c r="I180" s="60">
        <f t="shared" si="13"/>
        <v>-8300</v>
      </c>
      <c r="J180" s="64">
        <f t="shared" si="14"/>
        <v>-5000</v>
      </c>
      <c r="K180" s="65">
        <f t="shared" si="12"/>
        <v>0.33500000000000002</v>
      </c>
    </row>
    <row r="181" spans="1:11" ht="98.25" customHeight="1" x14ac:dyDescent="0.25">
      <c r="A181" s="10"/>
      <c r="B181" s="9" t="s">
        <v>122</v>
      </c>
      <c r="C181" s="27" t="s">
        <v>213</v>
      </c>
      <c r="D181" s="35">
        <v>426</v>
      </c>
      <c r="E181" s="35">
        <v>426</v>
      </c>
      <c r="F181" s="38"/>
      <c r="G181" s="54">
        <v>258.3</v>
      </c>
      <c r="H181" s="36">
        <v>258.3</v>
      </c>
      <c r="I181" s="60">
        <f t="shared" si="13"/>
        <v>0</v>
      </c>
      <c r="J181" s="64">
        <f t="shared" si="14"/>
        <v>-167.7</v>
      </c>
      <c r="K181" s="65">
        <f t="shared" si="12"/>
        <v>0.60633802816901416</v>
      </c>
    </row>
    <row r="182" spans="1:11" ht="80.25" customHeight="1" x14ac:dyDescent="0.25">
      <c r="A182" s="10"/>
      <c r="B182" s="9"/>
      <c r="C182" s="27" t="s">
        <v>301</v>
      </c>
      <c r="D182" s="35">
        <v>0</v>
      </c>
      <c r="E182" s="35"/>
      <c r="F182" s="38"/>
      <c r="G182" s="54">
        <v>0</v>
      </c>
      <c r="H182" s="36">
        <v>236500</v>
      </c>
      <c r="I182" s="60">
        <f t="shared" si="13"/>
        <v>236500</v>
      </c>
      <c r="J182" s="64">
        <f t="shared" si="14"/>
        <v>0</v>
      </c>
      <c r="K182" s="65"/>
    </row>
    <row r="183" spans="1:11" ht="62.25" hidden="1" customHeight="1" x14ac:dyDescent="0.25">
      <c r="A183" s="10"/>
      <c r="B183" s="9"/>
      <c r="C183" s="28" t="s">
        <v>263</v>
      </c>
      <c r="D183" s="35">
        <v>0</v>
      </c>
      <c r="E183" s="35">
        <v>1016483.8</v>
      </c>
      <c r="F183" s="38"/>
      <c r="G183" s="54">
        <v>0</v>
      </c>
      <c r="H183" s="36">
        <v>0</v>
      </c>
      <c r="I183" s="60">
        <f t="shared" si="13"/>
        <v>0</v>
      </c>
      <c r="J183" s="64">
        <f t="shared" ref="J183:J188" si="15">G183-D183</f>
        <v>0</v>
      </c>
      <c r="K183" s="65" t="e">
        <f t="shared" si="12"/>
        <v>#DIV/0!</v>
      </c>
    </row>
    <row r="184" spans="1:11" ht="47.25" hidden="1" x14ac:dyDescent="0.25">
      <c r="A184" s="10"/>
      <c r="B184" s="9"/>
      <c r="C184" s="28" t="s">
        <v>276</v>
      </c>
      <c r="D184" s="35">
        <v>0</v>
      </c>
      <c r="E184" s="35">
        <v>380000</v>
      </c>
      <c r="F184" s="38"/>
      <c r="G184" s="54">
        <v>0</v>
      </c>
      <c r="H184" s="36">
        <v>0</v>
      </c>
      <c r="I184" s="60">
        <f t="shared" si="13"/>
        <v>0</v>
      </c>
      <c r="J184" s="64">
        <f t="shared" si="15"/>
        <v>0</v>
      </c>
      <c r="K184" s="65" t="e">
        <f t="shared" si="12"/>
        <v>#DIV/0!</v>
      </c>
    </row>
    <row r="185" spans="1:11" s="17" customFormat="1" ht="31.5" customHeight="1" x14ac:dyDescent="0.2">
      <c r="A185" s="16"/>
      <c r="B185" s="14"/>
      <c r="C185" s="31" t="s">
        <v>220</v>
      </c>
      <c r="D185" s="39">
        <v>355860.86099999998</v>
      </c>
      <c r="E185" s="39">
        <v>432682.01500000001</v>
      </c>
      <c r="F185" s="40"/>
      <c r="G185" s="56">
        <v>0</v>
      </c>
      <c r="H185" s="39">
        <v>818693.63</v>
      </c>
      <c r="I185" s="59">
        <f t="shared" si="13"/>
        <v>818693.63</v>
      </c>
      <c r="J185" s="64">
        <f t="shared" si="15"/>
        <v>-355860.86099999998</v>
      </c>
      <c r="K185" s="66">
        <f t="shared" si="12"/>
        <v>2.3006003742569487</v>
      </c>
    </row>
    <row r="186" spans="1:11" s="19" customFormat="1" ht="159" customHeight="1" x14ac:dyDescent="0.25">
      <c r="A186" s="18"/>
      <c r="B186" s="13"/>
      <c r="C186" s="27" t="s">
        <v>221</v>
      </c>
      <c r="D186" s="35">
        <v>355860.86099999998</v>
      </c>
      <c r="E186" s="35">
        <v>432682.01500000001</v>
      </c>
      <c r="F186" s="38"/>
      <c r="G186" s="54">
        <v>0</v>
      </c>
      <c r="H186" s="36">
        <v>818693.63</v>
      </c>
      <c r="I186" s="60">
        <f t="shared" si="13"/>
        <v>818693.63</v>
      </c>
      <c r="J186" s="64">
        <f t="shared" si="15"/>
        <v>-355860.86099999998</v>
      </c>
      <c r="K186" s="65">
        <f t="shared" si="12"/>
        <v>2.3006003742569487</v>
      </c>
    </row>
    <row r="187" spans="1:11" s="19" customFormat="1" ht="51" customHeight="1" x14ac:dyDescent="0.25">
      <c r="A187" s="18"/>
      <c r="B187" s="13"/>
      <c r="C187" s="31" t="s">
        <v>302</v>
      </c>
      <c r="D187" s="39">
        <v>0</v>
      </c>
      <c r="E187" s="39"/>
      <c r="F187" s="40"/>
      <c r="G187" s="56">
        <v>0</v>
      </c>
      <c r="H187" s="39">
        <v>50090.866000000002</v>
      </c>
      <c r="I187" s="59">
        <f t="shared" si="13"/>
        <v>50090.866000000002</v>
      </c>
      <c r="J187" s="64">
        <f t="shared" si="15"/>
        <v>0</v>
      </c>
      <c r="K187" s="65"/>
    </row>
    <row r="188" spans="1:11" s="19" customFormat="1" ht="129" customHeight="1" x14ac:dyDescent="0.25">
      <c r="A188" s="18"/>
      <c r="B188" s="13"/>
      <c r="C188" s="27" t="s">
        <v>303</v>
      </c>
      <c r="D188" s="35">
        <v>0</v>
      </c>
      <c r="E188" s="35"/>
      <c r="F188" s="38"/>
      <c r="G188" s="54">
        <v>0</v>
      </c>
      <c r="H188" s="36">
        <v>50090.866000000002</v>
      </c>
      <c r="I188" s="60">
        <f t="shared" si="13"/>
        <v>50090.866000000002</v>
      </c>
      <c r="J188" s="64">
        <f t="shared" si="15"/>
        <v>0</v>
      </c>
      <c r="K188" s="65"/>
    </row>
  </sheetData>
  <mergeCells count="1">
    <mergeCell ref="B1:K1"/>
  </mergeCells>
  <phoneticPr fontId="0" type="noConversion"/>
  <printOptions horizontalCentered="1"/>
  <pageMargins left="0.78740157480314965" right="0.19685039370078741" top="0.6692913385826772" bottom="0.39370078740157483" header="0.39370078740157483" footer="0.31496062992125984"/>
  <pageSetup paperSize="9" scale="76" fitToHeight="0" orientation="portrait" r:id="rId1"/>
  <headerFooter differentFirst="1">
    <oddHeader>&amp;C&amp;14&amp;P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election activeCell="D7" sqref="D7"/>
    </sheetView>
  </sheetViews>
  <sheetFormatPr defaultRowHeight="15" x14ac:dyDescent="0.25"/>
  <cols>
    <col min="2" max="2" width="16.140625" customWidth="1"/>
    <col min="3" max="3" width="17.5703125" customWidth="1"/>
    <col min="4" max="4" width="16.85546875" customWidth="1"/>
  </cols>
  <sheetData>
    <row r="1" spans="1:4" x14ac:dyDescent="0.25">
      <c r="A1" s="42"/>
      <c r="B1" s="42"/>
      <c r="C1" s="42"/>
      <c r="D1" s="42"/>
    </row>
    <row r="2" spans="1:4" ht="15.75" x14ac:dyDescent="0.25">
      <c r="A2" s="42"/>
      <c r="B2" s="43"/>
      <c r="C2" s="44"/>
      <c r="D2" s="45"/>
    </row>
    <row r="3" spans="1:4" ht="15.75" x14ac:dyDescent="0.25">
      <c r="A3" s="42"/>
      <c r="B3" s="42"/>
      <c r="C3" s="42"/>
      <c r="D3" s="46"/>
    </row>
    <row r="4" spans="1:4" ht="15.75" x14ac:dyDescent="0.25">
      <c r="A4" s="42"/>
      <c r="B4" s="47"/>
      <c r="C4" s="48"/>
      <c r="D4" s="45"/>
    </row>
    <row r="5" spans="1:4" x14ac:dyDescent="0.25">
      <c r="A5" s="42"/>
      <c r="B5" s="42"/>
      <c r="C5" s="42"/>
      <c r="D5" s="45"/>
    </row>
    <row r="6" spans="1:4" x14ac:dyDescent="0.25">
      <c r="A6" s="42"/>
      <c r="B6" s="42"/>
      <c r="C6" s="42"/>
      <c r="D6" s="42"/>
    </row>
    <row r="7" spans="1:4" x14ac:dyDescent="0.25">
      <c r="A7" s="42"/>
      <c r="B7" s="42"/>
      <c r="C7" s="42"/>
      <c r="D7" s="42"/>
    </row>
    <row r="8" spans="1:4" ht="15.75" x14ac:dyDescent="0.25">
      <c r="A8" s="42"/>
      <c r="B8" s="49"/>
      <c r="C8" s="44"/>
      <c r="D8" s="45"/>
    </row>
    <row r="9" spans="1:4" ht="15.75" x14ac:dyDescent="0.25">
      <c r="A9" s="42"/>
      <c r="B9" s="49"/>
      <c r="C9" s="44"/>
      <c r="D9" s="45"/>
    </row>
    <row r="10" spans="1:4" ht="15.75" x14ac:dyDescent="0.25">
      <c r="A10" s="42"/>
      <c r="B10" s="49"/>
      <c r="C10" s="44"/>
      <c r="D10" s="45"/>
    </row>
    <row r="11" spans="1:4" ht="15.75" x14ac:dyDescent="0.25">
      <c r="A11" s="42"/>
      <c r="B11" s="42"/>
      <c r="C11" s="42"/>
      <c r="D11" s="50"/>
    </row>
    <row r="12" spans="1:4" ht="15.75" x14ac:dyDescent="0.25">
      <c r="A12" s="42"/>
      <c r="B12" s="42"/>
      <c r="C12" s="42"/>
      <c r="D12" s="50"/>
    </row>
    <row r="13" spans="1:4" x14ac:dyDescent="0.25">
      <c r="A13" s="42"/>
      <c r="B13" s="42"/>
      <c r="C13" s="42"/>
      <c r="D13" s="51"/>
    </row>
    <row r="14" spans="1:4" x14ac:dyDescent="0.25">
      <c r="A14" s="42"/>
      <c r="B14" s="42"/>
      <c r="C14" s="42"/>
      <c r="D14" s="4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Лист1</vt:lpstr>
      <vt:lpstr>Лист2</vt:lpstr>
      <vt:lpstr>Лист1!Заголовки_для_печати</vt:lpstr>
      <vt:lpstr>Лист1!Область_печати</vt:lpstr>
    </vt:vector>
  </TitlesOfParts>
  <Company>Департамент финансов</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Марина В. Рачкова</dc:creator>
  <cp:lastModifiedBy>Ушаков Максим Алексеевич</cp:lastModifiedBy>
  <cp:lastPrinted>2020-12-09T06:13:44Z</cp:lastPrinted>
  <dcterms:created xsi:type="dcterms:W3CDTF">2010-10-13T08:18:32Z</dcterms:created>
  <dcterms:modified xsi:type="dcterms:W3CDTF">2020-12-09T06:15:29Z</dcterms:modified>
</cp:coreProperties>
</file>