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" activeTab="1"/>
  </bookViews>
  <sheets>
    <sheet name="закон" sheetId="1" state="hidden" r:id="rId1"/>
    <sheet name="Лист2" sheetId="2" r:id="rId2"/>
    <sheet name="Лист3" sheetId="3" r:id="rId3"/>
  </sheets>
  <definedNames>
    <definedName name="_xlnm.Print_Titles" localSheetId="1">'Лист2'!$10:$10</definedName>
    <definedName name="_xlnm.Print_Area" localSheetId="0">'закон'!$A$2:$C$53</definedName>
    <definedName name="_xlnm.Print_Area" localSheetId="1">'Лист2'!$A$1:$E$53</definedName>
  </definedNames>
  <calcPr fullCalcOnLoad="1"/>
</workbook>
</file>

<file path=xl/sharedStrings.xml><?xml version="1.0" encoding="utf-8"?>
<sst xmlns="http://schemas.openxmlformats.org/spreadsheetml/2006/main" count="177" uniqueCount="132">
  <si>
    <t>Поступления от продажи имущества, находящегося в государственной и муниципальной собственности</t>
  </si>
  <si>
    <t>~ Поступления от приватизации организаций, находящегося в государственной и муниципальной собственности</t>
  </si>
  <si>
    <t>~ Поступления от продажи государством принадлежащих ему акций организаций</t>
  </si>
  <si>
    <t>ИТОГО источников внутреннего финансирования</t>
  </si>
  <si>
    <t>План (тыс. руб.)</t>
  </si>
  <si>
    <t>Код</t>
  </si>
  <si>
    <t>Остатки средств областного бюджета</t>
  </si>
  <si>
    <t>906 01 01 00 00 02 0000 710</t>
  </si>
  <si>
    <t>906 01 01 00 00 02 0000 810</t>
  </si>
  <si>
    <t xml:space="preserve">906 02 01 01 00 02 0000 710 </t>
  </si>
  <si>
    <t>906 02 01 02 00 02 0000 710</t>
  </si>
  <si>
    <t>906 02 01 02 00 02 0000 810</t>
  </si>
  <si>
    <t>906 08 00 00 00 00 0000 000</t>
  </si>
  <si>
    <t>906 08 02 01 00 02 0000 510</t>
  </si>
  <si>
    <t>906 08 02 01 00 02 0000 610</t>
  </si>
  <si>
    <t xml:space="preserve">Бюджетные кредиты, полученные от  других бюджетов бюджетной системы Российской Федерации  бюджетами субъектов Российской Федерации </t>
  </si>
  <si>
    <t xml:space="preserve">Кредиты, полученные в валюте Российской Федерации от кредитных организаций  бюджетами субъектов Российской Федерации  </t>
  </si>
  <si>
    <t xml:space="preserve">906 02 01 01 00 02 0000 810 </t>
  </si>
  <si>
    <t>906 02 01 00 00 00 0000 700</t>
  </si>
  <si>
    <t>906 02 01 00 00 00 0000 800</t>
  </si>
  <si>
    <t>Наименование</t>
  </si>
  <si>
    <t>Источники</t>
  </si>
  <si>
    <t>906 01 01 00 00 00 0000 000</t>
  </si>
  <si>
    <t>906 01 01 00 00 00 0000 700</t>
  </si>
  <si>
    <t>906 01 01 00 00 00 0000 800</t>
  </si>
  <si>
    <t>906 02 01 00 00 00 0000 000</t>
  </si>
  <si>
    <t>Государственные ценные бумаги субъектов Российской Федерации,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</si>
  <si>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</si>
  <si>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</si>
  <si>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</si>
  <si>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</si>
  <si>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собственности субъектов Российской Федерации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</si>
  <si>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</si>
  <si>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911 05 00 00 00 00 0000 000</t>
  </si>
  <si>
    <t>911 05 00 00 00 00 0000 630</t>
  </si>
  <si>
    <t>911 05 00 00 00 02 0000 630</t>
  </si>
  <si>
    <t>911 05 00 00 00 00 0000 530</t>
  </si>
  <si>
    <t>911 05 00 00 00 02 0000 530</t>
  </si>
  <si>
    <t>911 06 00 00 00 00 0000 000</t>
  </si>
  <si>
    <t>Земельные участки, находящиеся в государственной и муниципальной собственности</t>
  </si>
  <si>
    <t>нет классификации</t>
  </si>
  <si>
    <t>Уменьшение прочих остатков денежных средств бюджетов субъектов Российской Федерации</t>
  </si>
  <si>
    <t>Увеличение прочих остатков  денежных средств бюджетов субъектов Российской Федерации</t>
  </si>
  <si>
    <t>911 06 00 00 00 00 0000 430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</si>
  <si>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</si>
  <si>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911 06 01 00 00 02 0000 430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</si>
  <si>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</si>
  <si>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902 05 00 00 00 00 0000 530</t>
  </si>
  <si>
    <t>902 05 00 00 00 02 0000 530</t>
  </si>
  <si>
    <t>907 05 00 00 00 00 0000 530</t>
  </si>
  <si>
    <t>907 05 00 00 00 02 0000 530</t>
  </si>
  <si>
    <t>920 05 00 00 00 00 0000 530</t>
  </si>
  <si>
    <t>920 05 00 00 00 02 0000 530</t>
  </si>
  <si>
    <t>927 05 00 00 00 00 0000 530</t>
  </si>
  <si>
    <t>927 05 00 00 00 02 0000 530</t>
  </si>
  <si>
    <t>Приобретение акций и иных форм участия в капитале в собственность субъектов Российской Федерации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</si>
  <si>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</si>
  <si>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</si>
  <si>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</si>
  <si>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</si>
  <si>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908 05 00 00 00 00 0000 530</t>
  </si>
  <si>
    <t>908 05 00 00 00 02 0000 530</t>
  </si>
  <si>
    <t>к Закону Ярославской области</t>
  </si>
  <si>
    <t>от ________________ №  ____</t>
  </si>
  <si>
    <t>906 04 01 00 00 00 0000 000</t>
  </si>
  <si>
    <t>906 04 01 00 00 02 0000 810</t>
  </si>
  <si>
    <t>Государственные гарантии субъектов Российской Федерации в валюте Российской Федерации</t>
  </si>
  <si>
    <t xml:space="preserve">внутреннего финансирования дефицита </t>
  </si>
  <si>
    <t>Исполнение государственных и муниципальных гарантий в валюте Российской Федерации</t>
  </si>
  <si>
    <t>областного бюджета на 2007 год</t>
  </si>
  <si>
    <t>Приложение 13</t>
  </si>
  <si>
    <t>уточнение</t>
  </si>
  <si>
    <t>областного бюджета на 2008 год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</si>
  <si>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</si>
  <si>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</si>
  <si>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906 01 02 00 00 00 0000 000</t>
  </si>
  <si>
    <t>Кредиты кредитных организаций в валюте Российской Федерации</t>
  </si>
  <si>
    <t>906 01 02 00 00 00 0000 700</t>
  </si>
  <si>
    <t>Получение кредитов от кредитных организаций в валюте Российской Федерации</t>
  </si>
  <si>
    <t>906 01 02 00 00 02 0000 710</t>
  </si>
  <si>
    <t>906 01 02 00 00 00 0000 800</t>
  </si>
  <si>
    <t>Погашение кредитов, предоставленных кредитными организациями в валюте Российской Федерации</t>
  </si>
  <si>
    <t>906 01 02 00 00 02 0000 810</t>
  </si>
  <si>
    <t>Погашение бюджетом субъекта Российской Федерации кредитов от 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</si>
  <si>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</si>
  <si>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906 01 03 00 00 00 0000 000</t>
  </si>
  <si>
    <t>906 01 03 00 00 00 0000 800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</si>
  <si>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</si>
  <si>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906 01 03 00 00 02 0000 810 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</si>
  <si>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</si>
  <si>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911 01 06 01 00 00 0000 000</t>
  </si>
  <si>
    <t>906 01 06 05 00 00 0000 000</t>
  </si>
  <si>
    <t>906 01 06 05 00 00 0000 600</t>
  </si>
  <si>
    <t>906 01 06 05 00 00 0000 500</t>
  </si>
  <si>
    <t>906 01 05 00 00 00 0000 000</t>
  </si>
  <si>
    <t>Изменение остатков средств на счетах по учету средств бюджета</t>
  </si>
  <si>
    <t>Размещение государственных  ценных бумаг субъекта Российской Федерации, номинальная стоимость которых указана в валюте Российской Федерации</t>
  </si>
  <si>
    <t>Погашение государственных  ценных бумаг субъекта Российской Федерации, номинальная стоимость которых указана в валюте Российской Федерации</t>
  </si>
  <si>
    <t>906 01 05 02 01 02 0000 510</t>
  </si>
  <si>
    <t>Увеличение прочих остатков  денежных средств бюджета субъекта Российской Федерации</t>
  </si>
  <si>
    <t>906 01 05 02 01 02 0000 610</t>
  </si>
  <si>
    <t>Уменьшение прочих остатков денежных средств бюджета субъекта Российской Федерации</t>
  </si>
  <si>
    <t xml:space="preserve">Предоставление бюджетных кредитов внутри страны  в валюте Российской Федерации </t>
  </si>
  <si>
    <t>906 01 06 05 01 02 4601 540</t>
  </si>
  <si>
    <t xml:space="preserve">Предоставление бюджетных кредитов юридическим лицам из бюджета субъекта Российской Федерации  в валюте Российской Федерации </t>
  </si>
  <si>
    <t>906 01 06 05 01 02 4601 640</t>
  </si>
  <si>
    <t xml:space="preserve">Возврат бюджетных кредитов, предоставленных  юридическим лицам из бюджета субъекта Российской Федерации в валюте Российской Федерации </t>
  </si>
  <si>
    <t>906 01 06 05 02 02 2600 540</t>
  </si>
  <si>
    <t>906 01 06 05 02 02 2600 640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</si>
  <si>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</si>
  <si>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Бюджетные кредиты, предоставленные внутри страны в валюте Российской Федерации</t>
  </si>
  <si>
    <t>Получение кредитов от кредитных организаций  бюджетом субъекта Российской Федерации  в валюте Российской Федерации</t>
  </si>
  <si>
    <t>Предоставление бюджетных кредитов на временный кассовый разрыв другим бюджетам бюджетной системы Российской Федерации из бюджета субъекта в валюте Российской Федерации</t>
  </si>
  <si>
    <t>Средства от продажи акций и иных форм участия в капитале, находящихся в собственности субъектов Российской Федерации</t>
  </si>
  <si>
    <t>911 01 06 01 00 02 0000 630</t>
  </si>
  <si>
    <t>906 01 03 00 00 00 0000 700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</si>
  <si>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</si>
  <si>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906 01 03 00 00 02 0000 710</t>
  </si>
  <si>
    <t>Получение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</si>
  <si>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906 01 06 05 02 02 0800 640</t>
  </si>
  <si>
    <t>Возврат бюджетных кредитов, предоставленных на временный кассовый разрыв другим бюджетам бюджетной системы Российской Федерации из бюджета субъекта Российской Федерации в валюте Российской Федерации</t>
  </si>
  <si>
    <t>Возврат централизованных кредитов АПК 1992-1994 годы,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</si>
  <si>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Предоставление бюджетных кредитов на финанси-рование целевых расходов другим бюджетам бюд-жетной системы Российской Федерации из бюджета субъекта в валюте Российской Федерации</t>
  </si>
  <si>
    <t>Возврат бюджетных кредитов, предоставленных на финансирование целевых расходов другим бюджетам бюджетной системы Российской Федерации из бюджета субъекта в валюте Российской Федерации</t>
  </si>
  <si>
    <t>906 01 06 05 01 02 0800 640</t>
  </si>
  <si>
    <t>АПК</t>
  </si>
  <si>
    <t>Запруднова</t>
  </si>
  <si>
    <t>Итого</t>
  </si>
  <si>
    <t>Возврат централизованных кредитов АПК 1992-1994 годов, предоставленных юридическим лицам из бюджета субъекта Российской Федерации в валюте Российской Федерации</t>
  </si>
  <si>
    <t>Приложение 1</t>
  </si>
  <si>
    <t xml:space="preserve">Возврат бюджетных кредитов внутри страны  в валюте Российской Федерации </t>
  </si>
  <si>
    <t>от 24.11.2008  № 53-з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</si>
</sst>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justify"/>
    </xf>
    <xf numFmtId="0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justify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justify"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wrapText="1"/>
    </xf>
    <xf numFmtId="3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/>
    </xf>
    <xf numFmtId="3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29">
      <selection activeCell="A29" sqref="A1:IV16384"/>
    </sheetView>
  </sheetViews>
  <sheetFormatPr defaultColWidth="9.00390625" defaultRowHeight="12.75"/>
  <cols>
    <col min="1" max="1" width="28.375" style="2" customWidth="1"/>
    <col min="2" max="2" width="52.75390625" style="2" customWidth="1"/>
    <col min="3" max="3" width="12.875" style="2" customWidth="1"/>
    <col min="4" max="16384" width="9.125" style="2" customWidth="1"/>
  </cols>
  <sheetData>
    <row r="1" spans="2:3" ht="12.75" hidden="1">
      <c r="B1" s="1"/>
      <c r="C1" s="1"/>
    </row>
    <row r="2" spans="1:3" ht="15.75">
      <c r="A2" s="49" t="s">
        <v>70</v>
      </c>
      <c r="B2" s="49"/>
      <c r="C2" s="49"/>
    </row>
    <row r="3" spans="1:3" ht="15.75">
      <c r="A3" s="49" t="s">
        <v>62</v>
      </c>
      <c r="B3" s="49"/>
      <c r="C3" s="49"/>
    </row>
    <row r="4" spans="1:3" ht="15.75">
      <c r="A4" s="49" t="s">
        <v>63</v>
      </c>
      <c r="B4" s="49"/>
      <c r="C4" s="49"/>
    </row>
    <row r="5" spans="1:3" ht="12.75">
      <c r="A5" s="1"/>
      <c r="C5" s="1"/>
    </row>
    <row r="6" spans="1:3" ht="12.75">
      <c r="A6" s="1"/>
      <c r="B6" s="1"/>
      <c r="C6" s="1"/>
    </row>
    <row r="7" spans="1:3" ht="18.75">
      <c r="A7" s="48" t="s">
        <v>21</v>
      </c>
      <c r="B7" s="48"/>
      <c r="C7" s="48"/>
    </row>
    <row r="8" spans="1:3" ht="18.75">
      <c r="A8" s="48" t="s">
        <v>67</v>
      </c>
      <c r="B8" s="48"/>
      <c r="C8" s="48"/>
    </row>
    <row r="9" spans="1:3" ht="18.75">
      <c r="A9" s="48" t="s">
        <v>69</v>
      </c>
      <c r="B9" s="48"/>
      <c r="C9" s="48"/>
    </row>
    <row r="11" spans="1:3" ht="33" customHeight="1">
      <c r="A11" s="7" t="s">
        <v>5</v>
      </c>
      <c r="B11" s="3" t="s">
        <v>20</v>
      </c>
      <c r="C11" s="13" t="s">
        <v>4</v>
      </c>
    </row>
    <row r="12" spans="1:3" ht="63.75" customHeight="1">
      <c r="A12" s="12" t="s">
        <v>22</v>
      </c>
      <c r="B12" s="14" t="s">
        <v>56</v>
      </c>
      <c r="C12" s="11">
        <f>C13-C15</f>
        <v>1554510</v>
      </c>
    </row>
    <row r="13" spans="1:3" ht="78" customHeight="1">
      <c r="A13" s="12" t="s">
        <v>23</v>
      </c>
      <c r="B13" s="14" t="s">
        <v>57</v>
      </c>
      <c r="C13" s="11">
        <f>C14</f>
        <v>2500000</v>
      </c>
    </row>
    <row r="14" spans="1:3" ht="33.75" customHeight="1">
      <c r="A14" s="4" t="s">
        <v>7</v>
      </c>
      <c r="B14" s="9" t="s">
        <v>26</v>
      </c>
      <c r="C14" s="8">
        <v>2500000</v>
      </c>
    </row>
    <row r="15" spans="1:3" ht="78.75" customHeight="1">
      <c r="A15" s="12" t="s">
        <v>24</v>
      </c>
      <c r="B15" s="14" t="s">
        <v>58</v>
      </c>
      <c r="C15" s="11">
        <f>C16</f>
        <v>945490</v>
      </c>
    </row>
    <row r="16" spans="1:3" ht="33" customHeight="1">
      <c r="A16" s="4" t="s">
        <v>8</v>
      </c>
      <c r="B16" s="9" t="s">
        <v>26</v>
      </c>
      <c r="C16" s="10">
        <v>945490</v>
      </c>
    </row>
    <row r="17" spans="1:3" ht="81" customHeight="1">
      <c r="A17" s="12" t="s">
        <v>25</v>
      </c>
      <c r="B17" s="14" t="s">
        <v>59</v>
      </c>
      <c r="C17" s="11">
        <f>C18-C21</f>
        <v>1126990</v>
      </c>
    </row>
    <row r="18" spans="1:3" ht="95.25" customHeight="1">
      <c r="A18" s="12" t="s">
        <v>18</v>
      </c>
      <c r="B18" s="14" t="s">
        <v>27</v>
      </c>
      <c r="C18" s="11">
        <f>SUM(C19:C20)</f>
        <v>2700000</v>
      </c>
    </row>
    <row r="19" spans="1:3" ht="50.25" customHeight="1">
      <c r="A19" s="4" t="s">
        <v>9</v>
      </c>
      <c r="B19" s="15" t="s">
        <v>15</v>
      </c>
      <c r="C19" s="10"/>
    </row>
    <row r="20" spans="1:3" ht="48" customHeight="1">
      <c r="A20" s="4" t="s">
        <v>10</v>
      </c>
      <c r="B20" s="6" t="s">
        <v>16</v>
      </c>
      <c r="C20" s="8">
        <v>2700000</v>
      </c>
    </row>
    <row r="21" spans="1:3" ht="95.25" customHeight="1">
      <c r="A21" s="12" t="s">
        <v>19</v>
      </c>
      <c r="B21" s="14" t="s">
        <v>28</v>
      </c>
      <c r="C21" s="11">
        <f>SUM(C22:C26)</f>
        <v>1573010</v>
      </c>
    </row>
    <row r="22" spans="1:3" ht="49.5" customHeight="1">
      <c r="A22" s="4" t="s">
        <v>17</v>
      </c>
      <c r="B22" s="16" t="s">
        <v>15</v>
      </c>
      <c r="C22" s="8">
        <v>193010</v>
      </c>
    </row>
    <row r="23" spans="1:3" ht="47.25" hidden="1">
      <c r="A23" s="4"/>
      <c r="B23" s="5" t="s">
        <v>0</v>
      </c>
      <c r="C23" s="8"/>
    </row>
    <row r="24" spans="1:3" ht="47.25" hidden="1">
      <c r="A24" s="4"/>
      <c r="B24" s="6" t="s">
        <v>1</v>
      </c>
      <c r="C24" s="8"/>
    </row>
    <row r="25" spans="1:3" ht="31.5" hidden="1">
      <c r="A25" s="4"/>
      <c r="B25" s="6" t="s">
        <v>2</v>
      </c>
      <c r="C25" s="8"/>
    </row>
    <row r="26" spans="1:3" ht="47.25" customHeight="1">
      <c r="A26" s="4" t="s">
        <v>11</v>
      </c>
      <c r="B26" s="6" t="s">
        <v>16</v>
      </c>
      <c r="C26" s="8">
        <v>1380000</v>
      </c>
    </row>
    <row r="27" spans="1:3" ht="35.25" customHeight="1">
      <c r="A27" s="18" t="s">
        <v>64</v>
      </c>
      <c r="B27" s="19" t="s">
        <v>68</v>
      </c>
      <c r="C27" s="20"/>
    </row>
    <row r="28" spans="1:3" ht="35.25" customHeight="1">
      <c r="A28" s="4" t="s">
        <v>65</v>
      </c>
      <c r="B28" s="6" t="s">
        <v>66</v>
      </c>
      <c r="C28" s="8"/>
    </row>
    <row r="29" spans="1:3" ht="47.25">
      <c r="A29" s="12" t="s">
        <v>33</v>
      </c>
      <c r="B29" s="14" t="s">
        <v>29</v>
      </c>
      <c r="C29" s="11">
        <f>C30-C32</f>
        <v>358000</v>
      </c>
    </row>
    <row r="30" spans="1:3" ht="45" customHeight="1">
      <c r="A30" s="12" t="s">
        <v>34</v>
      </c>
      <c r="B30" s="14" t="s">
        <v>30</v>
      </c>
      <c r="C30" s="11">
        <f>C31</f>
        <v>290000</v>
      </c>
    </row>
    <row r="31" spans="1:3" ht="47.25">
      <c r="A31" s="4" t="s">
        <v>35</v>
      </c>
      <c r="B31" s="9" t="s">
        <v>31</v>
      </c>
      <c r="C31" s="8">
        <v>290000</v>
      </c>
    </row>
    <row r="32" spans="1:3" ht="45.75" customHeight="1">
      <c r="A32" s="12" t="s">
        <v>47</v>
      </c>
      <c r="B32" s="14" t="s">
        <v>32</v>
      </c>
      <c r="C32" s="11">
        <f>C34-C38-C40</f>
        <v>-68000</v>
      </c>
    </row>
    <row r="33" spans="1:3" ht="30" customHeight="1">
      <c r="A33" s="4" t="s">
        <v>48</v>
      </c>
      <c r="B33" s="9" t="s">
        <v>55</v>
      </c>
      <c r="C33" s="8"/>
    </row>
    <row r="34" spans="1:3" ht="46.5" customHeight="1">
      <c r="A34" s="12" t="s">
        <v>49</v>
      </c>
      <c r="B34" s="14" t="s">
        <v>32</v>
      </c>
      <c r="C34" s="11">
        <f>C35</f>
        <v>2000</v>
      </c>
    </row>
    <row r="35" spans="1:3" ht="33.75" customHeight="1">
      <c r="A35" s="4" t="s">
        <v>50</v>
      </c>
      <c r="B35" s="9" t="s">
        <v>55</v>
      </c>
      <c r="C35" s="8">
        <v>2000</v>
      </c>
    </row>
    <row r="36" spans="1:3" ht="44.25" customHeight="1">
      <c r="A36" s="12" t="s">
        <v>60</v>
      </c>
      <c r="B36" s="14" t="s">
        <v>32</v>
      </c>
      <c r="C36" s="11">
        <f>C37</f>
        <v>0</v>
      </c>
    </row>
    <row r="37" spans="1:3" ht="30.75" customHeight="1">
      <c r="A37" s="4" t="s">
        <v>61</v>
      </c>
      <c r="B37" s="9" t="s">
        <v>55</v>
      </c>
      <c r="C37" s="8"/>
    </row>
    <row r="38" spans="1:3" ht="45.75" customHeight="1">
      <c r="A38" s="12" t="s">
        <v>36</v>
      </c>
      <c r="B38" s="14" t="s">
        <v>32</v>
      </c>
      <c r="C38" s="11">
        <f>C39</f>
        <v>10000</v>
      </c>
    </row>
    <row r="39" spans="1:3" ht="35.25" customHeight="1">
      <c r="A39" s="4" t="s">
        <v>37</v>
      </c>
      <c r="B39" s="9" t="s">
        <v>55</v>
      </c>
      <c r="C39" s="8">
        <v>10000</v>
      </c>
    </row>
    <row r="40" spans="1:3" ht="48" customHeight="1">
      <c r="A40" s="12" t="s">
        <v>51</v>
      </c>
      <c r="B40" s="14" t="s">
        <v>32</v>
      </c>
      <c r="C40" s="11">
        <f>C41</f>
        <v>60000</v>
      </c>
    </row>
    <row r="41" spans="1:3" ht="36.75" customHeight="1">
      <c r="A41" s="4" t="s">
        <v>52</v>
      </c>
      <c r="B41" s="9" t="s">
        <v>55</v>
      </c>
      <c r="C41" s="8">
        <v>60000</v>
      </c>
    </row>
    <row r="42" spans="1:3" ht="44.25" customHeight="1">
      <c r="A42" s="12" t="s">
        <v>53</v>
      </c>
      <c r="B42" s="14" t="s">
        <v>32</v>
      </c>
      <c r="C42" s="11">
        <f>C43</f>
        <v>0</v>
      </c>
    </row>
    <row r="43" spans="1:3" ht="36.75" customHeight="1">
      <c r="A43" s="4" t="s">
        <v>54</v>
      </c>
      <c r="B43" s="9" t="s">
        <v>55</v>
      </c>
      <c r="C43" s="8"/>
    </row>
    <row r="44" spans="1:3" ht="33.75" customHeight="1">
      <c r="A44" s="12" t="s">
        <v>38</v>
      </c>
      <c r="B44" s="14" t="s">
        <v>39</v>
      </c>
      <c r="C44" s="11">
        <f>C45-C47</f>
        <v>500</v>
      </c>
    </row>
    <row r="45" spans="1:3" ht="47.25">
      <c r="A45" s="12" t="s">
        <v>43</v>
      </c>
      <c r="B45" s="14" t="s">
        <v>44</v>
      </c>
      <c r="C45" s="11">
        <f>C46</f>
        <v>500</v>
      </c>
    </row>
    <row r="46" spans="1:3" ht="78.75">
      <c r="A46" s="4" t="s">
        <v>45</v>
      </c>
      <c r="B46" s="9" t="s">
        <v>46</v>
      </c>
      <c r="C46" s="8">
        <v>500</v>
      </c>
    </row>
    <row r="47" spans="1:3" ht="15.75" hidden="1">
      <c r="A47" s="12" t="s">
        <v>40</v>
      </c>
      <c r="B47" s="14"/>
      <c r="C47" s="11">
        <f>C48</f>
        <v>0</v>
      </c>
    </row>
    <row r="48" spans="1:3" ht="15.75" hidden="1">
      <c r="A48" s="4" t="s">
        <v>40</v>
      </c>
      <c r="B48" s="9"/>
      <c r="C48" s="8">
        <v>0</v>
      </c>
    </row>
    <row r="49" spans="1:3" ht="15.75">
      <c r="A49" s="4" t="s">
        <v>12</v>
      </c>
      <c r="B49" s="17" t="s">
        <v>6</v>
      </c>
      <c r="C49" s="11">
        <f>C50-C51</f>
        <v>0</v>
      </c>
    </row>
    <row r="50" spans="1:3" ht="31.5">
      <c r="A50" s="4" t="s">
        <v>13</v>
      </c>
      <c r="B50" s="16" t="s">
        <v>42</v>
      </c>
      <c r="C50" s="4"/>
    </row>
    <row r="51" spans="1:3" ht="31.5">
      <c r="A51" s="4" t="s">
        <v>14</v>
      </c>
      <c r="B51" s="16" t="s">
        <v>41</v>
      </c>
      <c r="C51" s="4"/>
    </row>
    <row r="52" spans="1:3" ht="15.75" hidden="1">
      <c r="A52" s="4"/>
      <c r="B52" s="4"/>
      <c r="C52" s="4"/>
    </row>
    <row r="53" spans="1:3" ht="15.75">
      <c r="A53" s="4"/>
      <c r="B53" s="12" t="s">
        <v>3</v>
      </c>
      <c r="C53" s="11">
        <f>C12+C17+C49+C29+C44</f>
        <v>3040000</v>
      </c>
    </row>
  </sheetData>
  <mergeCells count="6">
    <mergeCell ref="A8:C8"/>
    <mergeCell ref="A9:C9"/>
    <mergeCell ref="A2:C2"/>
    <mergeCell ref="A3:C3"/>
    <mergeCell ref="A4:C4"/>
    <mergeCell ref="A7:C7"/>
  </mergeCells>
  <printOptions horizontalCentered="1"/>
  <pageMargins left="0.61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SheetLayoutView="100" workbookViewId="0" topLeftCell="A2">
      <selection activeCell="A5" sqref="A5"/>
    </sheetView>
  </sheetViews>
  <sheetFormatPr defaultColWidth="9.00390625" defaultRowHeight="12.75"/>
  <cols>
    <col min="1" max="1" width="27.375" style="22" customWidth="1"/>
    <col min="2" max="2" width="53.625" style="22" customWidth="1"/>
    <col min="3" max="4" width="11.625" style="22" hidden="1" customWidth="1"/>
    <col min="5" max="5" width="11.625" style="22" customWidth="1"/>
    <col min="6" max="6" width="12.375" style="22" customWidth="1"/>
    <col min="7" max="16384" width="9.125" style="22" customWidth="1"/>
  </cols>
  <sheetData>
    <row r="1" ht="12.75" hidden="1">
      <c r="B1" s="23"/>
    </row>
    <row r="2" spans="1:5" ht="15.75">
      <c r="A2" s="51" t="s">
        <v>129</v>
      </c>
      <c r="B2" s="51"/>
      <c r="C2" s="51"/>
      <c r="D2" s="51"/>
      <c r="E2" s="51"/>
    </row>
    <row r="3" spans="1:5" ht="15.75">
      <c r="A3" s="51" t="s">
        <v>62</v>
      </c>
      <c r="B3" s="51"/>
      <c r="C3" s="51"/>
      <c r="D3" s="51"/>
      <c r="E3" s="51"/>
    </row>
    <row r="4" spans="1:5" ht="15.75">
      <c r="A4" s="51" t="s">
        <v>131</v>
      </c>
      <c r="B4" s="51"/>
      <c r="C4" s="51"/>
      <c r="D4" s="51"/>
      <c r="E4" s="51"/>
    </row>
    <row r="5" ht="12.75">
      <c r="A5" s="23"/>
    </row>
    <row r="6" spans="1:5" ht="18.75">
      <c r="A6" s="50" t="s">
        <v>21</v>
      </c>
      <c r="B6" s="50"/>
      <c r="C6" s="50"/>
      <c r="D6" s="50"/>
      <c r="E6" s="50"/>
    </row>
    <row r="7" spans="1:5" ht="18.75">
      <c r="A7" s="50" t="s">
        <v>67</v>
      </c>
      <c r="B7" s="50"/>
      <c r="C7" s="50"/>
      <c r="D7" s="50"/>
      <c r="E7" s="50"/>
    </row>
    <row r="8" spans="1:5" ht="18.75">
      <c r="A8" s="50" t="s">
        <v>72</v>
      </c>
      <c r="B8" s="50"/>
      <c r="C8" s="50"/>
      <c r="D8" s="50"/>
      <c r="E8" s="50"/>
    </row>
    <row r="10" spans="1:5" ht="33" customHeight="1">
      <c r="A10" s="24" t="s">
        <v>5</v>
      </c>
      <c r="B10" s="25" t="s">
        <v>20</v>
      </c>
      <c r="C10" s="13" t="s">
        <v>4</v>
      </c>
      <c r="D10" s="13" t="s">
        <v>71</v>
      </c>
      <c r="E10" s="13" t="s">
        <v>4</v>
      </c>
    </row>
    <row r="11" spans="1:5" ht="51" customHeight="1">
      <c r="A11" s="26" t="s">
        <v>22</v>
      </c>
      <c r="B11" s="27" t="s">
        <v>73</v>
      </c>
      <c r="C11" s="21">
        <v>1636027</v>
      </c>
      <c r="D11" s="21">
        <f>D12-D14</f>
        <v>0</v>
      </c>
      <c r="E11" s="47">
        <v>636027</v>
      </c>
    </row>
    <row r="12" spans="1:5" ht="48" customHeight="1">
      <c r="A12" s="26" t="s">
        <v>23</v>
      </c>
      <c r="B12" s="27" t="s">
        <v>74</v>
      </c>
      <c r="C12" s="21">
        <v>3000000</v>
      </c>
      <c r="D12" s="21">
        <f>D13</f>
        <v>0</v>
      </c>
      <c r="E12" s="47">
        <v>2000000</v>
      </c>
    </row>
    <row r="13" spans="1:5" ht="44.25" customHeight="1">
      <c r="A13" s="28" t="s">
        <v>7</v>
      </c>
      <c r="B13" s="29" t="s">
        <v>96</v>
      </c>
      <c r="C13" s="30">
        <v>3000000</v>
      </c>
      <c r="D13" s="30">
        <v>0</v>
      </c>
      <c r="E13" s="44">
        <v>2000000</v>
      </c>
    </row>
    <row r="14" spans="1:5" ht="48" customHeight="1">
      <c r="A14" s="26" t="s">
        <v>24</v>
      </c>
      <c r="B14" s="27" t="s">
        <v>109</v>
      </c>
      <c r="C14" s="21">
        <v>1363973</v>
      </c>
      <c r="D14" s="21">
        <f>D15</f>
        <v>0</v>
      </c>
      <c r="E14" s="47">
        <v>1363973</v>
      </c>
    </row>
    <row r="15" spans="1:5" ht="48.75" customHeight="1">
      <c r="A15" s="28" t="s">
        <v>8</v>
      </c>
      <c r="B15" s="29" t="s">
        <v>97</v>
      </c>
      <c r="C15" s="30">
        <v>1363973</v>
      </c>
      <c r="D15" s="30"/>
      <c r="E15" s="44">
        <v>1363973</v>
      </c>
    </row>
    <row r="16" spans="1:5" ht="32.25" customHeight="1">
      <c r="A16" s="26" t="s">
        <v>75</v>
      </c>
      <c r="B16" s="27" t="s">
        <v>76</v>
      </c>
      <c r="C16" s="21">
        <v>550000</v>
      </c>
      <c r="D16" s="21">
        <f>D17-D20</f>
        <v>0</v>
      </c>
      <c r="E16" s="47">
        <v>1550000</v>
      </c>
    </row>
    <row r="17" spans="1:5" ht="34.5" customHeight="1">
      <c r="A17" s="26" t="s">
        <v>77</v>
      </c>
      <c r="B17" s="27" t="s">
        <v>78</v>
      </c>
      <c r="C17" s="21">
        <v>3150000</v>
      </c>
      <c r="D17" s="21">
        <f>SUM(D18:D19)</f>
        <v>0</v>
      </c>
      <c r="E17" s="47">
        <v>4150000</v>
      </c>
    </row>
    <row r="18" spans="1:5" ht="63" hidden="1">
      <c r="A18" s="28" t="s">
        <v>9</v>
      </c>
      <c r="B18" s="31" t="s">
        <v>15</v>
      </c>
      <c r="C18" s="21">
        <v>0</v>
      </c>
      <c r="D18" s="21"/>
      <c r="E18" s="40">
        <f aca="true" t="shared" si="0" ref="E18:E53">C18+D18</f>
        <v>0</v>
      </c>
    </row>
    <row r="19" spans="1:5" ht="47.25">
      <c r="A19" s="28" t="s">
        <v>79</v>
      </c>
      <c r="B19" s="32" t="s">
        <v>111</v>
      </c>
      <c r="C19" s="30">
        <v>3150000</v>
      </c>
      <c r="D19" s="30"/>
      <c r="E19" s="44">
        <v>4150000</v>
      </c>
    </row>
    <row r="20" spans="1:5" ht="35.25" customHeight="1">
      <c r="A20" s="26" t="s">
        <v>80</v>
      </c>
      <c r="B20" s="45" t="s">
        <v>81</v>
      </c>
      <c r="C20" s="46">
        <v>2600000</v>
      </c>
      <c r="D20" s="46">
        <f>SUM(D21)</f>
        <v>0</v>
      </c>
      <c r="E20" s="47">
        <v>2600000</v>
      </c>
    </row>
    <row r="21" spans="1:5" ht="50.25" customHeight="1">
      <c r="A21" s="28" t="s">
        <v>82</v>
      </c>
      <c r="B21" s="29" t="s">
        <v>83</v>
      </c>
      <c r="C21" s="30">
        <v>2600000</v>
      </c>
      <c r="D21" s="30">
        <v>0</v>
      </c>
      <c r="E21" s="41">
        <f t="shared" si="0"/>
        <v>2600000</v>
      </c>
    </row>
    <row r="22" spans="1:5" ht="50.25" customHeight="1">
      <c r="A22" s="26" t="s">
        <v>85</v>
      </c>
      <c r="B22" s="27" t="s">
        <v>84</v>
      </c>
      <c r="C22" s="21">
        <v>-213498</v>
      </c>
      <c r="D22" s="21">
        <f>-D25+D23</f>
        <v>0</v>
      </c>
      <c r="E22" s="42">
        <f t="shared" si="0"/>
        <v>-213498</v>
      </c>
    </row>
    <row r="23" spans="1:5" ht="50.25" customHeight="1">
      <c r="A23" s="26" t="s">
        <v>115</v>
      </c>
      <c r="B23" s="27" t="s">
        <v>116</v>
      </c>
      <c r="C23" s="21">
        <v>300000</v>
      </c>
      <c r="D23" s="21">
        <f>D24</f>
        <v>0</v>
      </c>
      <c r="E23" s="42">
        <f t="shared" si="0"/>
        <v>300000</v>
      </c>
    </row>
    <row r="24" spans="1:5" ht="48.75" customHeight="1">
      <c r="A24" s="28" t="s">
        <v>117</v>
      </c>
      <c r="B24" s="29" t="s">
        <v>118</v>
      </c>
      <c r="C24" s="30">
        <v>300000</v>
      </c>
      <c r="D24" s="30"/>
      <c r="E24" s="41">
        <f t="shared" si="0"/>
        <v>300000</v>
      </c>
    </row>
    <row r="25" spans="1:5" ht="50.25" customHeight="1">
      <c r="A25" s="26" t="s">
        <v>86</v>
      </c>
      <c r="B25" s="27" t="s">
        <v>87</v>
      </c>
      <c r="C25" s="21">
        <v>513498</v>
      </c>
      <c r="D25" s="21">
        <f>D26</f>
        <v>0</v>
      </c>
      <c r="E25" s="42">
        <f t="shared" si="0"/>
        <v>513498</v>
      </c>
    </row>
    <row r="26" spans="1:5" ht="47.25" customHeight="1">
      <c r="A26" s="28" t="s">
        <v>88</v>
      </c>
      <c r="B26" s="33" t="s">
        <v>89</v>
      </c>
      <c r="C26" s="30">
        <v>513498</v>
      </c>
      <c r="D26" s="30"/>
      <c r="E26" s="41">
        <f t="shared" si="0"/>
        <v>513498</v>
      </c>
    </row>
    <row r="27" spans="1:5" ht="47.25" hidden="1">
      <c r="A27" s="28"/>
      <c r="B27" s="34" t="s">
        <v>0</v>
      </c>
      <c r="C27" s="21">
        <v>0</v>
      </c>
      <c r="D27" s="21" t="e">
        <f>#REF!+#REF!</f>
        <v>#REF!</v>
      </c>
      <c r="E27" s="42" t="e">
        <f t="shared" si="0"/>
        <v>#REF!</v>
      </c>
    </row>
    <row r="28" spans="1:5" ht="47.25" hidden="1">
      <c r="A28" s="28"/>
      <c r="B28" s="35" t="s">
        <v>1</v>
      </c>
      <c r="C28" s="21">
        <v>0</v>
      </c>
      <c r="D28" s="21" t="e">
        <f>#REF!+#REF!</f>
        <v>#REF!</v>
      </c>
      <c r="E28" s="42" t="e">
        <f t="shared" si="0"/>
        <v>#REF!</v>
      </c>
    </row>
    <row r="29" spans="1:5" ht="31.5" hidden="1">
      <c r="A29" s="28"/>
      <c r="B29" s="35" t="s">
        <v>2</v>
      </c>
      <c r="C29" s="21">
        <v>0</v>
      </c>
      <c r="D29" s="21" t="e">
        <f>#REF!+#REF!</f>
        <v>#REF!</v>
      </c>
      <c r="E29" s="42" t="e">
        <f t="shared" si="0"/>
        <v>#REF!</v>
      </c>
    </row>
    <row r="30" spans="1:5" ht="31.5" hidden="1">
      <c r="A30" s="26" t="s">
        <v>64</v>
      </c>
      <c r="B30" s="34" t="s">
        <v>68</v>
      </c>
      <c r="C30" s="21">
        <v>0</v>
      </c>
      <c r="D30" s="21" t="e">
        <f>#REF!+#REF!</f>
        <v>#REF!</v>
      </c>
      <c r="E30" s="42" t="e">
        <f t="shared" si="0"/>
        <v>#REF!</v>
      </c>
    </row>
    <row r="31" spans="1:5" ht="31.5" hidden="1">
      <c r="A31" s="28" t="s">
        <v>65</v>
      </c>
      <c r="B31" s="35" t="s">
        <v>66</v>
      </c>
      <c r="C31" s="21">
        <v>0</v>
      </c>
      <c r="D31" s="21" t="e">
        <f>#REF!+#REF!</f>
        <v>#REF!</v>
      </c>
      <c r="E31" s="42" t="e">
        <f t="shared" si="0"/>
        <v>#REF!</v>
      </c>
    </row>
    <row r="32" spans="1:5" ht="44.25" customHeight="1">
      <c r="A32" s="26" t="s">
        <v>90</v>
      </c>
      <c r="B32" s="27" t="s">
        <v>29</v>
      </c>
      <c r="C32" s="21">
        <v>66100</v>
      </c>
      <c r="D32" s="21">
        <f>D33</f>
        <v>0</v>
      </c>
      <c r="E32" s="42">
        <f t="shared" si="0"/>
        <v>66100</v>
      </c>
    </row>
    <row r="33" spans="1:5" ht="47.25">
      <c r="A33" s="28" t="s">
        <v>114</v>
      </c>
      <c r="B33" s="29" t="s">
        <v>113</v>
      </c>
      <c r="C33" s="30">
        <v>66100</v>
      </c>
      <c r="D33" s="30"/>
      <c r="E33" s="41">
        <f t="shared" si="0"/>
        <v>66100</v>
      </c>
    </row>
    <row r="34" spans="1:5" ht="63" hidden="1">
      <c r="A34" s="26" t="s">
        <v>47</v>
      </c>
      <c r="B34" s="27" t="s">
        <v>32</v>
      </c>
      <c r="C34" s="21">
        <v>0</v>
      </c>
      <c r="D34" s="21" t="e">
        <f>#REF!+#REF!</f>
        <v>#REF!</v>
      </c>
      <c r="E34" s="42" t="e">
        <f t="shared" si="0"/>
        <v>#REF!</v>
      </c>
    </row>
    <row r="35" spans="1:5" ht="47.25" hidden="1">
      <c r="A35" s="28" t="s">
        <v>48</v>
      </c>
      <c r="B35" s="29" t="s">
        <v>55</v>
      </c>
      <c r="C35" s="21">
        <v>0</v>
      </c>
      <c r="D35" s="21" t="e">
        <f>#REF!+#REF!</f>
        <v>#REF!</v>
      </c>
      <c r="E35" s="42" t="e">
        <f t="shared" si="0"/>
        <v>#REF!</v>
      </c>
    </row>
    <row r="36" spans="1:5" ht="35.25" customHeight="1">
      <c r="A36" s="26" t="s">
        <v>91</v>
      </c>
      <c r="B36" s="27" t="s">
        <v>110</v>
      </c>
      <c r="C36" s="21">
        <v>-2444</v>
      </c>
      <c r="D36" s="21">
        <f>D41-D37</f>
        <v>290</v>
      </c>
      <c r="E36" s="42">
        <f t="shared" si="0"/>
        <v>-2154</v>
      </c>
    </row>
    <row r="37" spans="1:5" ht="32.25" customHeight="1">
      <c r="A37" s="26" t="s">
        <v>93</v>
      </c>
      <c r="B37" s="27" t="s">
        <v>102</v>
      </c>
      <c r="C37" s="21">
        <v>230000</v>
      </c>
      <c r="D37" s="21">
        <f>D38+D39+D40</f>
        <v>15000</v>
      </c>
      <c r="E37" s="42">
        <f t="shared" si="0"/>
        <v>245000</v>
      </c>
    </row>
    <row r="38" spans="1:5" ht="52.5" customHeight="1">
      <c r="A38" s="28" t="s">
        <v>103</v>
      </c>
      <c r="B38" s="29" t="s">
        <v>104</v>
      </c>
      <c r="C38" s="30">
        <v>130000</v>
      </c>
      <c r="D38" s="30">
        <v>15000</v>
      </c>
      <c r="E38" s="41">
        <f t="shared" si="0"/>
        <v>145000</v>
      </c>
    </row>
    <row r="39" spans="1:5" ht="63" customHeight="1">
      <c r="A39" s="28" t="s">
        <v>107</v>
      </c>
      <c r="B39" s="29" t="s">
        <v>112</v>
      </c>
      <c r="C39" s="30">
        <v>30000</v>
      </c>
      <c r="D39" s="30"/>
      <c r="E39" s="41">
        <f t="shared" si="0"/>
        <v>30000</v>
      </c>
    </row>
    <row r="40" spans="1:5" ht="63" customHeight="1">
      <c r="A40" s="28" t="s">
        <v>107</v>
      </c>
      <c r="B40" s="29" t="s">
        <v>122</v>
      </c>
      <c r="C40" s="30">
        <v>70000</v>
      </c>
      <c r="D40" s="30"/>
      <c r="E40" s="41">
        <f t="shared" si="0"/>
        <v>70000</v>
      </c>
    </row>
    <row r="41" spans="1:5" ht="36.75" customHeight="1">
      <c r="A41" s="26" t="s">
        <v>92</v>
      </c>
      <c r="B41" s="27" t="s">
        <v>130</v>
      </c>
      <c r="C41" s="21">
        <v>227556</v>
      </c>
      <c r="D41" s="21">
        <f>D42+D46+D47+D48+D45</f>
        <v>15290</v>
      </c>
      <c r="E41" s="42">
        <f t="shared" si="0"/>
        <v>242846</v>
      </c>
    </row>
    <row r="42" spans="1:5" ht="51.75" customHeight="1">
      <c r="A42" s="28" t="s">
        <v>105</v>
      </c>
      <c r="B42" s="29" t="s">
        <v>106</v>
      </c>
      <c r="C42" s="30">
        <v>127500</v>
      </c>
      <c r="D42" s="30">
        <v>15000</v>
      </c>
      <c r="E42" s="41">
        <f t="shared" si="0"/>
        <v>142500</v>
      </c>
    </row>
    <row r="43" spans="1:5" ht="15.75" hidden="1">
      <c r="A43" s="26" t="s">
        <v>40</v>
      </c>
      <c r="B43" s="27"/>
      <c r="C43" s="21">
        <v>0</v>
      </c>
      <c r="D43" s="21"/>
      <c r="E43" s="41">
        <f t="shared" si="0"/>
        <v>0</v>
      </c>
    </row>
    <row r="44" spans="1:5" ht="15.75" hidden="1">
      <c r="A44" s="28" t="s">
        <v>40</v>
      </c>
      <c r="B44" s="29"/>
      <c r="C44" s="21">
        <v>0</v>
      </c>
      <c r="D44" s="21"/>
      <c r="E44" s="41">
        <f t="shared" si="0"/>
        <v>0</v>
      </c>
    </row>
    <row r="45" spans="1:5" ht="63">
      <c r="A45" s="28" t="s">
        <v>124</v>
      </c>
      <c r="B45" s="29" t="s">
        <v>128</v>
      </c>
      <c r="C45" s="21"/>
      <c r="D45" s="30">
        <v>274</v>
      </c>
      <c r="E45" s="43">
        <f t="shared" si="0"/>
        <v>274</v>
      </c>
    </row>
    <row r="46" spans="1:5" ht="80.25" customHeight="1">
      <c r="A46" s="28" t="s">
        <v>108</v>
      </c>
      <c r="B46" s="29" t="s">
        <v>120</v>
      </c>
      <c r="C46" s="30">
        <v>30000</v>
      </c>
      <c r="D46" s="30"/>
      <c r="E46" s="41">
        <f t="shared" si="0"/>
        <v>30000</v>
      </c>
    </row>
    <row r="47" spans="1:5" ht="63.75" customHeight="1">
      <c r="A47" s="28" t="s">
        <v>108</v>
      </c>
      <c r="B47" s="29" t="s">
        <v>123</v>
      </c>
      <c r="C47" s="30">
        <v>70000</v>
      </c>
      <c r="D47" s="30"/>
      <c r="E47" s="41">
        <f t="shared" si="0"/>
        <v>70000</v>
      </c>
    </row>
    <row r="48" spans="1:5" ht="63" customHeight="1">
      <c r="A48" s="28" t="s">
        <v>119</v>
      </c>
      <c r="B48" s="29" t="s">
        <v>121</v>
      </c>
      <c r="C48" s="30">
        <v>56</v>
      </c>
      <c r="D48" s="30">
        <v>16</v>
      </c>
      <c r="E48" s="41">
        <f t="shared" si="0"/>
        <v>72</v>
      </c>
    </row>
    <row r="49" spans="1:6" ht="31.5">
      <c r="A49" s="26" t="s">
        <v>94</v>
      </c>
      <c r="B49" s="36" t="s">
        <v>95</v>
      </c>
      <c r="C49" s="21">
        <v>969501</v>
      </c>
      <c r="D49" s="21">
        <f>D51-D50</f>
        <v>-35691</v>
      </c>
      <c r="E49" s="42">
        <f>E51-E50</f>
        <v>933810</v>
      </c>
      <c r="F49" s="37"/>
    </row>
    <row r="50" spans="1:6" ht="31.5">
      <c r="A50" s="28" t="s">
        <v>98</v>
      </c>
      <c r="B50" s="33" t="s">
        <v>99</v>
      </c>
      <c r="C50" s="30">
        <v>33054789</v>
      </c>
      <c r="D50" s="30"/>
      <c r="E50" s="41">
        <v>34579866</v>
      </c>
      <c r="F50" s="39"/>
    </row>
    <row r="51" spans="1:6" ht="31.5">
      <c r="A51" s="28" t="s">
        <v>100</v>
      </c>
      <c r="B51" s="33" t="s">
        <v>101</v>
      </c>
      <c r="C51" s="30">
        <v>34024290</v>
      </c>
      <c r="D51" s="30">
        <f>-1-35690</f>
        <v>-35691</v>
      </c>
      <c r="E51" s="41">
        <v>35513676</v>
      </c>
      <c r="F51" s="39"/>
    </row>
    <row r="52" spans="1:5" ht="15.75" hidden="1">
      <c r="A52" s="28"/>
      <c r="B52" s="28"/>
      <c r="C52" s="21">
        <v>0</v>
      </c>
      <c r="D52" s="21" t="e">
        <f>#REF!+#REF!</f>
        <v>#REF!</v>
      </c>
      <c r="E52" s="42" t="e">
        <f t="shared" si="0"/>
        <v>#REF!</v>
      </c>
    </row>
    <row r="53" spans="1:5" ht="22.5" customHeight="1">
      <c r="A53" s="28"/>
      <c r="B53" s="26" t="s">
        <v>3</v>
      </c>
      <c r="C53" s="21">
        <v>3005686</v>
      </c>
      <c r="D53" s="21">
        <f>D11+D16+D49+D22+D32+D36</f>
        <v>-35401</v>
      </c>
      <c r="E53" s="42">
        <f t="shared" si="0"/>
        <v>2970285</v>
      </c>
    </row>
    <row r="54" spans="3:5" ht="15.75">
      <c r="C54" s="37"/>
      <c r="D54" s="37"/>
      <c r="E54" s="37"/>
    </row>
    <row r="55" spans="3:4" ht="12.75">
      <c r="C55" s="22" t="s">
        <v>125</v>
      </c>
      <c r="D55" s="22">
        <v>289</v>
      </c>
    </row>
    <row r="56" spans="3:4" ht="12.75">
      <c r="C56" s="22" t="s">
        <v>126</v>
      </c>
      <c r="D56" s="22">
        <v>35690</v>
      </c>
    </row>
    <row r="60" spans="3:4" ht="12.75">
      <c r="C60" s="22" t="s">
        <v>127</v>
      </c>
      <c r="D60" s="22">
        <f>SUM(D55:D59)</f>
        <v>35979</v>
      </c>
    </row>
    <row r="64" ht="12.75">
      <c r="D64" s="38"/>
    </row>
  </sheetData>
  <mergeCells count="6">
    <mergeCell ref="A7:E7"/>
    <mergeCell ref="A8:E8"/>
    <mergeCell ref="A2:E2"/>
    <mergeCell ref="A3:E3"/>
    <mergeCell ref="A6:E6"/>
    <mergeCell ref="A4:E4"/>
  </mergeCells>
  <printOptions/>
  <pageMargins left="0.708661417322834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2008-11-07T10:28:29Z</cp:lastPrinted>
  <dcterms:created xsi:type="dcterms:W3CDTF">2002-10-06T09:19:10Z</dcterms:created>
  <dcterms:modified xsi:type="dcterms:W3CDTF">2008-11-28T11:58:25Z</dcterms:modified>
  <cp:category/>
  <cp:version/>
  <cp:contentType/>
  <cp:contentStatus/>
</cp:coreProperties>
</file>