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645" yWindow="180" windowWidth="19710" windowHeight="17580"/>
  </bookViews>
  <sheets>
    <sheet name="Лист1" sheetId="3" r:id="rId1"/>
  </sheets>
  <definedNames>
    <definedName name="_xlnm._FilterDatabase" localSheetId="0" hidden="1">Лист1!$A$8:$T$12</definedName>
    <definedName name="Z_02A9F0FE_86B9_4ADA_AE08_2BE8DB6647BB_.wvu.FilterData" localSheetId="0" hidden="1">Лист1!$A$8:$G$24</definedName>
    <definedName name="Z_043EF814_99A3_49EA_9D7E_51C943463EA5_.wvu.FilterData" localSheetId="0" hidden="1">Лист1!$A$1:$G$364</definedName>
    <definedName name="Z_051CF4A9_5301_48FB_A445_360EA2389E01_.wvu.FilterData" localSheetId="0" hidden="1">Лист1!$A$8:$G$24</definedName>
    <definedName name="Z_09026A53_D1C5_46A6_AD66_A71DA8E112FF_.wvu.FilterData" localSheetId="0" hidden="1">Лист1!$A$8:$G$24</definedName>
    <definedName name="Z_0D899E29_3C4A_473F_8984_699885BEF8BF_.wvu.FilterData" localSheetId="0" hidden="1">Лист1!$A$1:$G$364</definedName>
    <definedName name="Z_11D5124A_3D1E_4220_8449_3FCF2DC5AB53_.wvu.FilterData" localSheetId="0" hidden="1">Лист1!$A$8:$G$24</definedName>
    <definedName name="Z_15C36215_30AB_4376_AEC9_99BFABB3A4AE_.wvu.FilterData" localSheetId="0" hidden="1">Лист1!$A$1:$G$364</definedName>
    <definedName name="Z_195EDDE9_7AB0_440A_A17A_58E6BF026252_.wvu.FilterData" localSheetId="0" hidden="1">Лист1!$A$1:$G$364</definedName>
    <definedName name="Z_1E2B4536_487A_4F4E_9EBA_AEF3A10022D9_.wvu.FilterData" localSheetId="0" hidden="1">Лист1!$A$1:$G$364</definedName>
    <definedName name="Z_1EF30F0A_80DF_4681_83E6_D3A34F96165C_.wvu.FilterData" localSheetId="0" hidden="1">Лист1!$A$8:$G$24</definedName>
    <definedName name="Z_1F27AC12_1408_4A07_B4E9_BF1EB7819517_.wvu.FilterData" localSheetId="0" hidden="1">Лист1!$A$1:$G$364</definedName>
    <definedName name="Z_20B12C7E_2389_464E_96A6_494B045DBD63_.wvu.FilterData" localSheetId="0" hidden="1">Лист1!$A$1:$G$364</definedName>
    <definedName name="Z_243ECDA4_69AE_4B20_98CE_29141C6B69EE_.wvu.FilterData" localSheetId="0" hidden="1">Лист1!$A$8:$G$24</definedName>
    <definedName name="Z_281ADE3F_375F_4EE1_95A8_57C55888A49C_.wvu.FilterData" localSheetId="0" hidden="1">Лист1!$A$1:$G$364</definedName>
    <definedName name="Z_2D081809_0A95_4D84_A78F_F9751AF80E2B_.wvu.FilterData" localSheetId="0" hidden="1">Лист1!$A$8:$G$24</definedName>
    <definedName name="Z_2F5252A3_947C_447A_879C_2BB42AA8ED70_.wvu.FilterData" localSheetId="0" hidden="1">Лист1!$A$1:$G$364</definedName>
    <definedName name="Z_2F5252A3_947C_447A_879C_2BB42AA8ED70_.wvu.PrintArea" localSheetId="0" hidden="1">Лист1!$A$1:$F$362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Лист1!$6:$6,Лист1!$104:$115,Лист1!$132:$139,Лист1!$220:$314,Лист1!#REF!</definedName>
    <definedName name="Z_44B1CA9F_20D4_4795_98E5_92E616FE05A7_.wvu.FilterData" localSheetId="0" hidden="1">Лист1!$A$1:$G$364</definedName>
    <definedName name="Z_4F6EF16B_60C6_4406_82C3_A7E0BD540D78_.wvu.FilterData" localSheetId="0" hidden="1">Лист1!$A$1:$G$364</definedName>
    <definedName name="Z_508D52C1_9A42_4206_90C2_F5E308802ED6_.wvu.FilterData" localSheetId="0" hidden="1">Лист1!$A$1:$G$364</definedName>
    <definedName name="Z_50CFE835_24D3_4AAF_A702_1E5E33E00041_.wvu.FilterData" localSheetId="0" hidden="1">Лист1!$A$8:$G$24</definedName>
    <definedName name="Z_53C79D11_E0E3_4BE0_8E7B_EDCC1F2D7BDA_.wvu.FilterData" localSheetId="0" hidden="1">Лист1!$A$1:$G$364</definedName>
    <definedName name="Z_5B962636_FDB6_40C6_B475_DEB85604FA6F_.wvu.FilterData" localSheetId="0" hidden="1">Лист1!$A$1:$G$364</definedName>
    <definedName name="Z_645ED6B6_6DB0_44A6_8941_D2FCDB950F10_.wvu.FilterData" localSheetId="0" hidden="1">Лист1!$A$1:$G$364</definedName>
    <definedName name="Z_6BF99C6E_81F6_4EB8_A047_3F54AEB3EDEA_.wvu.FilterData" localSheetId="0" hidden="1">Лист1!$A$1:$G$364</definedName>
    <definedName name="Z_6FFC5698_510D_4BD7_AAD8_224192422A67_.wvu.FilterData" localSheetId="0" hidden="1">Лист1!$A$1:$G$364</definedName>
    <definedName name="Z_71B86A36_C9E9_4291_9AB0_6EA32A1FBB1F_.wvu.FilterData" localSheetId="0" hidden="1">Лист1!$A$8:$G$24</definedName>
    <definedName name="Z_7582577F_78B4_44BC_972B_59FC33CDB106_.wvu.FilterData" localSheetId="0" hidden="1">Лист1!$A$8:$G$24</definedName>
    <definedName name="Z_7582577F_78B4_44BC_972B_59FC33CDB106_.wvu.PrintArea" localSheetId="0" hidden="1">Лист1!$A$1:$F$362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#REF!,Лист1!#REF!,Лист1!#REF!,Лист1!$155:$163,Лист1!#REF!,Лист1!$178:$178,Лист1!#REF!,Лист1!#REF!,Лист1!#REF!,Лист1!$189:$204,Лист1!$209:$214,Лист1!#REF!,Лист1!$218:$219,Лист1!#REF!,Лист1!#REF!,Лист1!#REF!,Лист1!#REF!,Лист1!$228:$233,Лист1!#REF!,Лист1!$234:$235,Лист1!$242:$245,Лист1!$253:$257,Лист1!$262:$269,Лист1!#REF!,Лист1!#REF!,Лист1!#REF!,Лист1!#REF!,Лист1!#REF!,Лист1!#REF!,Лист1!$296:$299,Лист1!$307:$314,Лист1!#REF!,Лист1!#REF!,Лист1!#REF!,Лист1!$322:$323,Лист1!#REF!,Лист1!#REF!,Лист1!$325:$325,Лист1!$328:$331,Лист1!$341:$342,Лист1!#REF!,Лист1!#REF!,Лист1!$346:$347,Лист1!#REF!,Лист1!$348:$349,Лист1!$351:$352,Лист1!#REF!,Лист1!#REF!,Лист1!$356:$356,Лист1!#REF!,Лист1!$359:$361,Лист1!#REF!</definedName>
    <definedName name="Z_75F363F9_0D69_4EE8_9DB9_9384AB0D8C8F_.wvu.FilterData" localSheetId="0" hidden="1">Лист1!$A$1:$G$364</definedName>
    <definedName name="Z_81C724C3_F9F0_48B8_8A04_5A1FC21A3FAF_.wvu.FilterData" localSheetId="0" hidden="1">Лист1!$A$1:$G$364</definedName>
    <definedName name="Z_84351553_D1E6_4EE1_9920_444E0BAC9337_.wvu.FilterData" localSheetId="0" hidden="1">Лист1!$A$1:$G$364</definedName>
    <definedName name="Z_84351553_D1E6_4EE1_9920_444E0BAC9337_.wvu.PrintArea" localSheetId="0" hidden="1">Лист1!$A$1:$F$362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Лист1!$6:$6,Лист1!$139:$139,Лист1!#REF!</definedName>
    <definedName name="Z_8D6E4F34_C121_4ADA_8268_57A23CDE27A5_.wvu.FilterData" localSheetId="0" hidden="1">Лист1!$A$8:$G$24</definedName>
    <definedName name="Z_95F3893C_B552_4C26_B2CA_C2C6F0018CBB_.wvu.FilterData" localSheetId="0" hidden="1">Лист1!$A$1:$G$364</definedName>
    <definedName name="Z_96CDAF2D_3789_455C_8DD4_989601D77C34_.wvu.FilterData" localSheetId="0" hidden="1">Лист1!$A$1:$G$364</definedName>
    <definedName name="Z_98245357_92A0_49EC_A278_A42484F083E3_.wvu.FilterData" localSheetId="0" hidden="1">Лист1!$A$1:$G$364</definedName>
    <definedName name="Z_9E892D45_E857_45C4_A88F_A471B07FBAAC_.wvu.FilterData" localSheetId="0" hidden="1">Лист1!$A$1:$G$364</definedName>
    <definedName name="Z_A0BD7774_CACF_40D9_ADCB_30B51C8F5AC6_.wvu.FilterData" localSheetId="0" hidden="1">Лист1!$A$1:$G$364</definedName>
    <definedName name="Z_A93BA803_0450_4F01_AE54_9B63C1F5C796_.wvu.FilterData" localSheetId="0" hidden="1">Лист1!$A$8:$G$24</definedName>
    <definedName name="Z_AD2FC16A_304B_47E0_8ECD_7913528463FE_.wvu.FilterData" localSheetId="0" hidden="1">Лист1!$A$1:$G$364</definedName>
    <definedName name="Z_AE69B03D_54EA_40C4_897A_44A9B0D663D5_.wvu.FilterData" localSheetId="0" hidden="1">Лист1!$A$8:$G$24</definedName>
    <definedName name="Z_B4AEBC89_4625_4C09_AA5F_8762C5CF90D2_.wvu.FilterData" localSheetId="0" hidden="1">Лист1!$A$8:$G$24</definedName>
    <definedName name="Z_BBFD32F9_A9EC_47F3_AF12_5A78678E6084_.wvu.FilterData" localSheetId="0" hidden="1">Лист1!$A$1:$G$364</definedName>
    <definedName name="Z_BDCF4312_7D46_4102_8764_44F7C210C136_.wvu.FilterData" localSheetId="0" hidden="1">Лист1!$A$1:$G$364</definedName>
    <definedName name="Z_BF042776_F251_4279_902F_54AE6884326F_.wvu.FilterData" localSheetId="0" hidden="1">Лист1!$A$8:$G$24</definedName>
    <definedName name="Z_C0433F86_6D50_4DAD_AF26_049B602C8C8C_.wvu.FilterData" localSheetId="0" hidden="1">Лист1!$A$1:$G$364</definedName>
    <definedName name="Z_C0433F86_6D50_4DAD_AF26_049B602C8C8C_.wvu.PrintArea" localSheetId="0" hidden="1">Лист1!$A$1:$F$362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Лист1!$6:$6,Лист1!#REF!</definedName>
    <definedName name="Z_C0DB3AA3_4D24_4B41_87A3_DA8A70815763_.wvu.FilterData" localSheetId="0" hidden="1">Лист1!$A$8:$G$24</definedName>
    <definedName name="Z_C0DB3AA3_4D24_4B41_87A3_DA8A70815763_.wvu.PrintArea" localSheetId="0" hidden="1">Лист1!$A$1:$F$362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Лист1!$6:$6,Лист1!#REF!</definedName>
    <definedName name="Z_C304F6B8_0D2D_4448_A20C_A061C0372350_.wvu.FilterData" localSheetId="0" hidden="1">Лист1!$A$1:$G$364</definedName>
    <definedName name="Z_C6024331_E149_433D_9547_6059F0660EF7_.wvu.FilterData" localSheetId="0" hidden="1">Лист1!$D$1:$D$364</definedName>
    <definedName name="Z_C6024331_E149_433D_9547_6059F0660EF7_.wvu.PrintArea" localSheetId="0" hidden="1">Лист1!$A$1:$F$362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#REF!,Лист1!$26:$32,Лист1!#REF!,Лист1!#REF!,Лист1!#REF!,Лист1!$55:$55,Лист1!#REF!,Лист1!#REF!,Лист1!#REF!,Лист1!#REF!,Лист1!#REF!,Лист1!$85:$86,Лист1!#REF!,Лист1!#REF!,Лист1!#REF!,Лист1!#REF!,Лист1!#REF!,Лист1!#REF!,Лист1!#REF!,Лист1!$124:$131,Лист1!#REF!,Лист1!$133:$135,Лист1!#REF!,Лист1!#REF!,Лист1!#REF!,Лист1!#REF!,Лист1!#REF!,Лист1!#REF!,Лист1!#REF!,Лист1!#REF!,Лист1!#REF!,Лист1!$155:$166,Лист1!#REF!,Лист1!#REF!,Лист1!$176:$178,Лист1!#REF!,Лист1!#REF!,Лист1!#REF!,Лист1!#REF!,Лист1!#REF!,Лист1!$193:$204,Лист1!$209:$214,Лист1!$216:$217,Лист1!#REF!,Лист1!#REF!,Лист1!#REF!,Лист1!#REF!,Лист1!#REF!,Лист1!#REF!,Лист1!$228:$229,Лист1!$232:$233,Лист1!#REF!,Лист1!#REF!,Лист1!$234:$235,Лист1!#REF!,Лист1!#REF!,Лист1!#REF!,Лист1!#REF!,Лист1!$262:$263,Лист1!$264:$266,Лист1!#REF!,Лист1!#REF!,Лист1!#REF!,Лист1!$271:$273,Лист1!#REF!,Лист1!$282:$285,Лист1!#REF!,Лист1!$294:$294,Лист1!#REF!,Лист1!#REF!,Лист1!$296:$297,Лист1!#REF!,Лист1!#REF!,Лист1!#REF!,Лист1!#REF!,Лист1!#REF!,Лист1!$313:$314,Лист1!#REF!,Лист1!$318:$319,Лист1!#REF!,Лист1!#REF!,Лист1!#REF!,Лист1!#REF!,Лист1!#REF!,Лист1!$325:$325,Лист1!#REF!,Лист1!#REF!,Лист1!$341:$341,Лист1!#REF!,Лист1!#REF!,Лист1!#REF!,Лист1!#REF!,Лист1!#REF!,Лист1!#REF!,Лист1!#REF!,Лист1!#REF!,Лист1!$348:$349,Лист1!#REF!,Лист1!#REF!,Лист1!#REF!,Лист1!#REF!,Лист1!#REF!,Лист1!$356:$356,Лист1!#REF!,Лист1!#REF!,Лист1!$361:$361,Лист1!#REF!</definedName>
    <definedName name="Z_C81684A6_61ED_4205_AF74_E88ABE089448_.wvu.FilterData" localSheetId="0" hidden="1">Лист1!$A$8:$G$24</definedName>
    <definedName name="Z_CDB48D4D_BA37_44D7_91F4_0B3444EBE2F7_.wvu.FilterData" localSheetId="0" hidden="1">Лист1!$A$1:$G$364</definedName>
    <definedName name="Z_CE7E3295_8212_47CD_8A03_48CC2539FB31_.wvu.FilterData" localSheetId="0" hidden="1">Лист1!$A$8:$G$24</definedName>
    <definedName name="Z_CE7E3295_8212_47CD_8A03_48CC2539FB31_.wvu.PrintArea" localSheetId="0" hidden="1">Лист1!$A$1:$F$362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Лист1!$6:$6,Лист1!#REF!</definedName>
    <definedName name="Z_D20B9577_D0EB_4102_A7C2_3947083FCB09_.wvu.FilterData" localSheetId="0" hidden="1">Лист1!$A$1:$G$364</definedName>
    <definedName name="Z_D2101E4C_4784_4C59_92B8_5305E10BF48D_.wvu.FilterData" localSheetId="0" hidden="1">Лист1!$A$1:$G$364</definedName>
    <definedName name="Z_D48290BD_F041_4E87_A86A_92DC79D1C4BC_.wvu.FilterData" localSheetId="0" hidden="1">Лист1!$A$1:$G$364</definedName>
    <definedName name="Z_D48290BD_F041_4E87_A86A_92DC79D1C4BC_.wvu.PrintArea" localSheetId="0" hidden="1">Лист1!$A$1:$F$362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Лист1!$6:$6,Лист1!#REF!</definedName>
    <definedName name="Z_DBBC9C30_427D_4445_B7F2_7226FB0DCA1D_.wvu.FilterData" localSheetId="0" hidden="1">Лист1!$A$1:$G$364</definedName>
    <definedName name="Z_DD61B509_A961_4EA4_8EA7_3122B36A98F7_.wvu.FilterData" localSheetId="0" hidden="1">Лист1!$A$1:$G$364</definedName>
    <definedName name="Z_E16FA0E2_BD42_4700_9756_EA4BA36D05AF_.wvu.FilterData" localSheetId="0" hidden="1">Лист1!$A$8:$G$24</definedName>
    <definedName name="Z_F06167F9_B806_4548_A6DD_11B62893AA8A_.wvu.FilterData" localSheetId="0" hidden="1">Лист1!$A$1:$G$364</definedName>
    <definedName name="Z_F1424C43_03C0_47F0_9B94_1D371D070BDA_.wvu.FilterData" localSheetId="0" hidden="1">Лист1!$A$1:$G$364</definedName>
    <definedName name="Z_F50A9206_6AB2_408A_951F_4EEE8F5FAD12_.wvu.FilterData" localSheetId="0" hidden="1">Лист1!$A$8:$G$24</definedName>
    <definedName name="Z_F50A9206_6AB2_408A_951F_4EEE8F5FAD12_.wvu.PrintArea" localSheetId="0" hidden="1">Лист1!$A$1:$F$362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Лист1!$6:$6,Лист1!#REF!</definedName>
    <definedName name="Z_FA512E41_C4BD_450A_9DE4_09791DF24DE0_.wvu.FilterData" localSheetId="0" hidden="1">Лист1!$A$1:$G$364</definedName>
    <definedName name="Z_FCF7F1B7_7408_46F6_A57C_275B0DCDA378_.wvu.FilterData" localSheetId="0" hidden="1">Лист1!$A$1:$G$364</definedName>
    <definedName name="Z_FCF7F1B7_7408_46F6_A57C_275B0DCDA378_.wvu.PrintArea" localSheetId="0" hidden="1">Лист1!$A$1:$F$362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Лист1!$6:$6,Лист1!#REF!</definedName>
    <definedName name="Z_FDE56866_4EA4_4F23_8438_731D5A8B0DB5_.wvu.FilterData" localSheetId="0" hidden="1">Лист1!$A$8:$G$24</definedName>
    <definedName name="Z_FEE66988_B88F_430C_BC9C_67E21EA3ABFB_.wvu.FilterData" localSheetId="0" hidden="1">Лист1!$A$1:$G$364</definedName>
    <definedName name="Z_FFE31243_0850_4987_83F4_B67B1BD7DF08_.wvu.FilterData" localSheetId="0" hidden="1">Лист1!$A$1:$G$364</definedName>
    <definedName name="_xlnm.Print_Titles" localSheetId="0">Лист1!$6:$8</definedName>
    <definedName name="_xlnm.Print_Area" localSheetId="0">Лист1!$A$1:$F$362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C66" i="3" l="1"/>
  <c r="E71" i="3" l="1"/>
  <c r="D77" i="3"/>
  <c r="E76" i="3"/>
  <c r="D70" i="3"/>
  <c r="D25" i="3" l="1"/>
  <c r="E68" i="3"/>
  <c r="E67" i="3"/>
  <c r="D65" i="3"/>
  <c r="C73" i="3" l="1"/>
  <c r="C72" i="3"/>
  <c r="C65" i="3" s="1"/>
  <c r="E65" i="3"/>
  <c r="D333" i="3" l="1"/>
  <c r="D315" i="3" s="1"/>
  <c r="C272" i="3"/>
  <c r="C271" i="3" s="1"/>
  <c r="C270" i="3" s="1"/>
  <c r="D272" i="3"/>
  <c r="D271" i="3" s="1"/>
  <c r="D270" i="3" s="1"/>
  <c r="E273" i="3"/>
  <c r="E272" i="3" s="1"/>
  <c r="E271" i="3" s="1"/>
  <c r="E270" i="3" s="1"/>
  <c r="C14" i="3"/>
  <c r="C13" i="3" s="1"/>
  <c r="C9" i="3" s="1"/>
  <c r="D14" i="3"/>
  <c r="D13" i="3" s="1"/>
  <c r="D9" i="3" s="1"/>
  <c r="E14" i="3"/>
  <c r="E13" i="3" s="1"/>
  <c r="E9" i="3" s="1"/>
  <c r="E333" i="3"/>
  <c r="E315" i="3" s="1"/>
  <c r="D64" i="3"/>
  <c r="D63" i="3" s="1"/>
  <c r="E64" i="3"/>
  <c r="E63" i="3" s="1"/>
  <c r="C64" i="3"/>
  <c r="C63" i="3" s="1"/>
  <c r="C362" i="3" l="1"/>
  <c r="E362" i="3"/>
  <c r="D362" i="3"/>
</calcChain>
</file>

<file path=xl/sharedStrings.xml><?xml version="1.0" encoding="utf-8"?>
<sst xmlns="http://schemas.openxmlformats.org/spreadsheetml/2006/main" count="541" uniqueCount="419">
  <si>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</si>
  <si>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</si>
  <si>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</si>
  <si>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</si>
  <si>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 xml:space="preserve"> Государственная программа "Развитие сельского хозяйства в Ярославской области"</t>
  </si>
  <si>
    <t>25.1</t>
  </si>
  <si>
    <t>Областная целевая программа "Развитие агропромышленного комплекса Ярославской области"</t>
  </si>
  <si>
    <t>25.7</t>
  </si>
  <si>
    <t>Ведомственная целевая программа департамента ветеринарии Ярославской области</t>
  </si>
  <si>
    <t>Государственная программа "Развитие культуры и туризма в Ярославской области"</t>
  </si>
  <si>
    <t>Областная целевая программа "Развитие туризма и отдыха в Ярославской области"</t>
  </si>
  <si>
    <t xml:space="preserve"> Государственная программа "Экономическое развитие и инновационная экономика в Ярославской области"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</si>
  <si>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</si>
  <si>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</si>
  <si>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</si>
  <si>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</si>
  <si>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</si>
  <si>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</si>
  <si>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</si>
  <si>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</si>
  <si>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</si>
  <si>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</si>
  <si>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</si>
  <si>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 и безопасности людей на водных объектах"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</si>
  <si>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</si>
  <si>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</si>
  <si>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</si>
  <si>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</si>
  <si>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 xml:space="preserve">Областная целевая программа "Гармонизация межнациональных отношений в Ярославской области" 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</si>
  <si>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</si>
  <si>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</si>
  <si>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</si>
  <si>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901 Департамент здравоохранения  и фармации ЯО</t>
  </si>
  <si>
    <t>Итого</t>
  </si>
  <si>
    <t>Ведомственная целевая программа департамента здравоохранения и фармации Ярославской области</t>
  </si>
  <si>
    <t>Государственная программа "Развитие образования и молодежная политика в Ярославской области"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</si>
  <si>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</si>
  <si>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</si>
  <si>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</si>
  <si>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Ведомственная целевая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</si>
  <si>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</si>
  <si>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Областная целевая программа "Семья и дети Ярославии"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</si>
  <si>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</si>
  <si>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</si>
  <si>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</si>
  <si>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924 Департамент  строительства ЯО</t>
  </si>
  <si>
    <t>Государственная программа "Обеспечение доступным и комфортным жильем населения Ярославской области"</t>
  </si>
  <si>
    <t>Государственная программа "Охрана окружающей среды в Ярославской области"</t>
  </si>
  <si>
    <t>Региональная программа "Развитие водохозяйственного комплекса Ярославской области в 2013-2020 годах"</t>
  </si>
  <si>
    <t>Государственная программа "Развитие дорожного хозяйства и транспорта в Ярославской области"</t>
  </si>
  <si>
    <t>Областная целевая программа "Комплексные меры противодействия злоупотреблению наркотиками и их незаконному обороту"</t>
  </si>
  <si>
    <t>946 Департамент общественных связей ЯО</t>
  </si>
  <si>
    <t>Государственная программа "Развитие промышленности в Ярославской области и повышение ее конкурентноспособности"</t>
  </si>
  <si>
    <t>Областная целевая программа "Развитие промышленности Ярославской области и повышение ее конкурентоспособности"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</si>
  <si>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</si>
  <si>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</si>
  <si>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</si>
  <si>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</si>
  <si>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</si>
  <si>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Областная целевая программа "Противодействие коррупции в Ярославской области"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</si>
  <si>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</si>
  <si>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</si>
  <si>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</si>
  <si>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</si>
  <si>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Ведомственная целевая программа "Сохранность региональных автомобильных дорог Ярославской области"</t>
  </si>
  <si>
    <t>22.7</t>
  </si>
  <si>
    <t>Реализация принципов открытого государственного управления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</si>
  <si>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</si>
  <si>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</si>
  <si>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</si>
  <si>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</si>
  <si>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</si>
  <si>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</si>
  <si>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</si>
  <si>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</si>
  <si>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</si>
  <si>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</si>
  <si>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923 Департамент по физической культуре, спорту и молодежной политике</t>
  </si>
  <si>
    <t>16.4</t>
  </si>
  <si>
    <t>941 Департамент инвестиций и промышленности ЯО</t>
  </si>
  <si>
    <t>Наименование</t>
  </si>
  <si>
    <t>39.6</t>
  </si>
  <si>
    <t>Реализация мероприятий инициативного бюджетирования на территории Ярославской области</t>
  </si>
  <si>
    <t>908 Департамент жилищно-коммунального хозяйства, энергетики и регулирования тарифов  ЯО</t>
  </si>
  <si>
    <t>950 Департамент туризма ЯО</t>
  </si>
  <si>
    <t>908 Департамент жилищно-коммунального хозяйства, энергетики и регулирования тарифов ЯО</t>
  </si>
  <si>
    <t>923 Департамент по физической культуре, спорту и молодежной политике ЯО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</si>
  <si>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</si>
  <si>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Федеральные средства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</si>
  <si>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</si>
  <si>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</si>
  <si>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</si>
  <si>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</si>
  <si>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</si>
  <si>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</si>
  <si>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</si>
  <si>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</si>
  <si>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</si>
  <si>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05.3</t>
  </si>
  <si>
    <t>10.0</t>
  </si>
  <si>
    <t>11.0</t>
  </si>
  <si>
    <t>11.1</t>
  </si>
  <si>
    <t>11.3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</si>
  <si>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</si>
  <si>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</si>
  <si>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</si>
  <si>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</si>
  <si>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</si>
  <si>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</si>
  <si>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</si>
  <si>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</si>
  <si>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</si>
  <si>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</si>
  <si>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22.0</t>
  </si>
  <si>
    <t>23.3</t>
  </si>
  <si>
    <t>23.5</t>
  </si>
  <si>
    <t>24.0</t>
  </si>
  <si>
    <t>24.1</t>
  </si>
  <si>
    <t>24.5</t>
  </si>
  <si>
    <t>50.0</t>
  </si>
  <si>
    <t>Приложение 3</t>
  </si>
  <si>
    <t>к пояснительной записке</t>
  </si>
  <si>
    <t>руб.</t>
  </si>
  <si>
    <t>08.0</t>
  </si>
  <si>
    <t>38.5</t>
  </si>
  <si>
    <t>950  Департамент туризма ЯО</t>
  </si>
  <si>
    <t>36.4</t>
  </si>
  <si>
    <t>949 Инспекция административно-технического  надзора  ЯО</t>
  </si>
  <si>
    <t>917 Избирательная комиссия  ЯО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</si>
  <si>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</si>
  <si>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</si>
  <si>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</si>
  <si>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</si>
  <si>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</si>
  <si>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</si>
  <si>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</si>
  <si>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 xml:space="preserve"> Государственная программа "Обеспечение качественными коммунальными услугами населения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</si>
  <si>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</si>
  <si>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02.6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</si>
  <si>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</si>
  <si>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05.1</t>
  </si>
  <si>
    <t>Областная целевая программа "Развитие культуры и искусства в Ярославской области"</t>
  </si>
  <si>
    <t>22.4</t>
  </si>
  <si>
    <t xml:space="preserve">Ведомственная целевая программа департамента информатизации и связи Ярославской области </t>
  </si>
  <si>
    <t>Ведомственная целевая программа департамента финансов Ярославской области</t>
  </si>
  <si>
    <t>36.1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</si>
  <si>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</si>
  <si>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22.8</t>
  </si>
  <si>
    <t>906 Департамент финансов  ЯО</t>
  </si>
  <si>
    <t>960 Департамент экономики и стратегтческого планирования ЯО</t>
  </si>
  <si>
    <t>961 Контрольно-ревизионная инспекция  ЯО</t>
  </si>
  <si>
    <t>24.7</t>
  </si>
  <si>
    <t>Областная целевая программа "Развитие государственной гражданской и муниципальной службы в Ярославской области"</t>
  </si>
  <si>
    <t>36.5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</si>
  <si>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</si>
  <si>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</si>
  <si>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</si>
  <si>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Подпрограмма "Развитие сельских территорий в Ярославской области"</t>
  </si>
  <si>
    <t xml:space="preserve">Информация по предлагаемым изменениям в Закон Ярославской области 
"Об областном бюджете на 2020 год и на плановый период 2021 и 2022 годов" 
</t>
  </si>
  <si>
    <t>02.7</t>
  </si>
  <si>
    <t>Региональная целевая программа "Образование в Ярославской области"</t>
  </si>
  <si>
    <t>02.8</t>
  </si>
  <si>
    <t>Региональная целевая программа "Содействие занятости женщин – создание условий дошкольного образования для детей в Ярославской области"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</si>
  <si>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</si>
  <si>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</si>
  <si>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12.5</t>
  </si>
  <si>
    <t>Региональная целевая программа "Восстановление и экологическая реабилитация водных объектов Ярославской области"</t>
  </si>
  <si>
    <t>34.0</t>
  </si>
  <si>
    <t>Государственная программа "Управление земельно-имущественным комплексом Ярославской области</t>
  </si>
  <si>
    <t>34.1</t>
  </si>
  <si>
    <t>Подпрограмма "Управление и распоряжение имуществом и земельными ресурсами Ярославской области"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</si>
  <si>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</si>
  <si>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</si>
  <si>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</si>
  <si>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Ведомственная целевая программа департамента государственного заказа Ярославской области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</si>
  <si>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</si>
  <si>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</si>
  <si>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</si>
  <si>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</si>
  <si>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</si>
  <si>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</si>
  <si>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</si>
  <si>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Региональная целевая программа "Развитие водоснабжения и водоотведения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</si>
  <si>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</si>
  <si>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</si>
  <si>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</si>
  <si>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12.6</t>
  </si>
  <si>
    <t>Региональная целевая программа "Развитие системы обращения с отходами, в том числе с твердыми коммунальными отходами на территории Ярославской области"</t>
  </si>
  <si>
    <t>Подпрограмма "Развитие информационного общества Ярославской области"</t>
  </si>
  <si>
    <t>01.7</t>
  </si>
  <si>
    <t>Региональная целевая программа "Борьба с сердечно-сосудистыми заболеваниями"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</si>
  <si>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</si>
  <si>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</si>
  <si>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Мероприятия по повышению эффективности деятельности органов местного самоуправления Ярославской области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</si>
  <si>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</si>
  <si>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</si>
  <si>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</si>
  <si>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</si>
  <si>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</si>
  <si>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Обеспечение деятельности учреждений, подведомственных учредителю в сфере образования</t>
  </si>
  <si>
    <t>Мероприятия по реновации региональных и муниципальных учреждений отрасли культуры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</si>
  <si>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</si>
  <si>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</si>
  <si>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</si>
  <si>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</si>
  <si>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</si>
  <si>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</si>
  <si>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</si>
  <si>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Капитальные вложения в объекты государственной (муниципальной) собственности</t>
  </si>
  <si>
    <t xml:space="preserve">Субсидия на реализацию мероприятий по строительству и реконструкции зданий дополнительного образования в Ярославской области </t>
  </si>
  <si>
    <t>Субсидия на реализацию мероприятий по строительству зданий образовательных организаций для детей в возрасте от 1,5 до 3 лет за счет средств областного бюджета</t>
  </si>
  <si>
    <t xml:space="preserve">Содержание Фонда защиты прав граждан-участников долевого строительства Ярославской области </t>
  </si>
  <si>
    <t>Реализация мероприятий по стимулированию программ развития жилищного строительства</t>
  </si>
  <si>
    <t>Реализация мероприятий по строительству и реконструкции объектов водоснабжения и водоотведения</t>
  </si>
  <si>
    <t>Реализация мероприятий по строительству и реконструкции (модернизации) объектов питьевого водоснабжения</t>
  </si>
  <si>
    <t>Мероприятия на реализацию проекта "Комплексная экологическая реабилитация озера Неро"</t>
  </si>
  <si>
    <t>Региональный проект "Чистая страна"</t>
  </si>
  <si>
    <t>Субсидирование процентной ставки по инвестиционным кредитам</t>
  </si>
  <si>
    <t>Создание заготовительных пунктов</t>
  </si>
  <si>
    <t>Субсидия на государственное задание</t>
  </si>
  <si>
    <t>Субсидия на иные цели</t>
  </si>
  <si>
    <t>Субсидия на приобретение основных средств для учреждений ветеринарной службы</t>
  </si>
  <si>
    <t>Субвенция на отлов, содержание и возврат животных без владельцев на прежние места их обитания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</si>
  <si>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</si>
  <si>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Уменьшение ассигнований в связи с отменой мероприятий</t>
  </si>
  <si>
    <t>Уменьшение ассигнований в связи с уточнением потребности</t>
  </si>
  <si>
    <t xml:space="preserve">Уменьшение ассигнований в связи с уточнением потребности </t>
  </si>
  <si>
    <t>23.7</t>
  </si>
  <si>
    <t>Региональная целевая программа "Цифровая экономика Ярославской области"</t>
  </si>
  <si>
    <t>Уменьшение ассигнований в связи с сокращением количества проводимых мероприятий</t>
  </si>
  <si>
    <t>Уменьшение ассигнований в связи с сокращением числа направлений в командировки</t>
  </si>
  <si>
    <t>Увеличение ассигнований на исполнение судебных решений</t>
  </si>
  <si>
    <t>Уменьшение ассигнований в связи с экономией по закупочным процедурам</t>
  </si>
  <si>
    <t>Увеличение ассигнований в связи с приведением в соответствие с установленными нормативами</t>
  </si>
  <si>
    <t>Государственная поддержка неработающих пенсионеров в Правительстве ЯО</t>
  </si>
  <si>
    <t>Подготовка управленческих кадров для организаций народного хозяйства РФ</t>
  </si>
  <si>
    <t>Командировочные расходы</t>
  </si>
  <si>
    <t>Начисления на оплату труда</t>
  </si>
  <si>
    <t>Уменьшение ассигнований на уплату налогов на имущество, земельного налога в связи с уменьшением налогооблагаемой базы</t>
  </si>
  <si>
    <t>Уменьшение ассигнований в связи с отсутствием потребности в средствах на выплаты материальной помощи ветеранам службы занятости</t>
  </si>
  <si>
    <t>Уменьшение ассигнований в связи с экономией по уплате начислений на оплату труда</t>
  </si>
  <si>
    <t>Субсидия на предоставление  выплат стимулирующего характера за особые условия труда и дополнительную нагрузку медицинским работникам за счет средств резервного фонда Правительства РФ</t>
  </si>
  <si>
    <t>Государственная поддержка в сфере образования</t>
  </si>
  <si>
    <t>Мероприятия по благоустройству зданий государственных общеобразовательных организаций в целях соблюдения требований к воздушно-тепловому режиму, водоснабжению и канализации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</si>
  <si>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</si>
  <si>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организацию питания обучающихся образовательных организаций</t>
  </si>
  <si>
    <t>Субсидия на повышение оплаты труда отдельных категорий работников муниципальных учреждений в сфере образования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</si>
  <si>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</si>
  <si>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Субвенция на денежные выплаты</t>
  </si>
  <si>
    <t>Субвенция на социальную поддержку отдельных категорий граждан в части ежемесячного пособия на ребенка</t>
  </si>
  <si>
    <t>Субвенция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</si>
  <si>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Реализация отдельных функций и полномочий в области социальной поддержки населения</t>
  </si>
  <si>
    <t>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резервного фонда Правительства Российской Федерации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</si>
  <si>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</si>
  <si>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Социальная поддержка Героев Социалистического Труда и полных кавалеров ордена Трудовой Славы за счет средств Пенсионного фонда Российской Федерации</t>
  </si>
  <si>
    <t>Уменьшение ассигнований в связи с частичной отменой проведения детских лагерей в связи с санитарно-эпидемиологической ситуацией в регионе</t>
  </si>
  <si>
    <t>901 Департамент здравоохранения ЯО</t>
  </si>
  <si>
    <t>Социальные выплаты безработным гражданам за счет средств резервного фонда Правительства Российской Федерации</t>
  </si>
  <si>
    <t>Текущее содержание центров занятости населения</t>
  </si>
  <si>
    <t xml:space="preserve"> Выплаты материальной помощи </t>
  </si>
  <si>
    <t>Мероприятия активной политики занятости</t>
  </si>
  <si>
    <t>Уплата налогов, сборов и иных платежей</t>
  </si>
  <si>
    <t>Региональная целевая программа "Оказание содействия добровольному переселению в Ярославскую область соотечественников, проживающих за рубежом"</t>
  </si>
  <si>
    <t>Социальные выплаты гражданам, кроме публичных нормативных социальных выплат</t>
  </si>
  <si>
    <t>07.3</t>
  </si>
  <si>
    <t>Субсидия на проведение капитального ремонта муниципальных библиотек</t>
  </si>
  <si>
    <t>Субсидия на укрепление материально-технической базы муниципальных учреждений физической культуры и спорта</t>
  </si>
  <si>
    <t>Межбюджетные трансферты 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</si>
  <si>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Субвенция на предоставление гражданам субсидий на оплату жилого помещения и коммунальных услуг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</si>
  <si>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</si>
  <si>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Возмещение кредитным организациям и (или) юридическим лицам, аккредитованым по стандартам акционерного общества "АИЖК", затрат, связанных со снижением процентных ставок по ипотечным кредитам (займам), предоставленным гражданам на приобретение жилого помещения (жилого дома)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</si>
  <si>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</si>
  <si>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компенсацию выпадающих доходов ресурсоснабжающих организаций</t>
  </si>
  <si>
    <t>Субвенция на освобождение от оплаты стоимости проезда детей из многодетных семей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</si>
  <si>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</si>
  <si>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Субвенция на компенсацию отдельным категориям граждан оплаты взноса на капитальный ремонт общего имущества в многоквартирном доме за счет средств областного бюджета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</si>
  <si>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</si>
  <si>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Субвенция на осуществление переданных полномочий Российской Федерации по подготовке и проведению Всероссийской переписи населения</t>
  </si>
  <si>
    <t>01.9</t>
  </si>
  <si>
    <t>Региональная целевая программа "Развитие системы оказания первичной медико-санитарной помощи"</t>
  </si>
  <si>
    <t>Строительство обсервационного корпуса перинатального центра с приспособлением под Центр медицинской реабилитации для детей раннего возраста</t>
  </si>
  <si>
    <t xml:space="preserve">Увеличение областных средств </t>
  </si>
  <si>
    <t>Уменьшение областных средств</t>
  </si>
  <si>
    <t xml:space="preserve">Пояснения к предложениям </t>
  </si>
  <si>
    <t>Уменьшение ассигнований в связи со снижением процентных ставок и условиями выпуска государственных облигаций Ярославской области 2020 года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</si>
  <si>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</si>
  <si>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Межбюджетные трансферты на поддержку инициатив органов ученического самоуправления общеобразовательных организаций</t>
  </si>
  <si>
    <t>Субсидия на формирование современной городской среды</t>
  </si>
  <si>
    <t>Субсидия на реконструкцию (модернизацию) объектов коммунальной инфраструктуры в сферах теплоснабжения, водоснабжения и водоотведения, степень износа которых превышает 60 процентов</t>
  </si>
  <si>
    <t>Финансовое обеспечение мероприятий по оснащению (переоснащению) лабораторий медицинских организаций, осуществляющих этиологическую диагностику новой коронавирусной инфекции COVID-19 методами амплификации нуклеиновых кислот</t>
  </si>
  <si>
    <t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</t>
  </si>
  <si>
    <t xml:space="preserve">Уменьшение ассигнований, предусмотренных на повышение оплаты труда отдельных категорий работников бюджетной сферы, в связи со снижением средней заработной платы по региону в 2020 году к запланированному уровню </t>
  </si>
  <si>
    <t xml:space="preserve"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 </t>
  </si>
  <si>
    <t>Субвенция на государственную поддержку опеки и попечительства</t>
  </si>
  <si>
    <t>Обеспечение мероприятий по подготовке и проведению Всероссийского форума профессиональной ориентации "ПроеКТОриЯ"</t>
  </si>
  <si>
    <t>Уменьшение ассигнований в связи с отсутствием потребности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</si>
  <si>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</si>
  <si>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Субвенция на осуществление ежемесячной денежной выплаты на ребенка в возрасте от трех до семи лет включительно</t>
  </si>
  <si>
    <t xml:space="preserve">Уменьшение ассигнований в связи с отсутствием потребности
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</si>
  <si>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</si>
  <si>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Областная целевая программа "Развитие транспортной системы Ярославской области"</t>
  </si>
  <si>
    <t>24.4</t>
  </si>
  <si>
    <t>Субвенция на осуществление отдельных полномочий в области водных отношений</t>
  </si>
  <si>
    <t>Субсидия на реализацию мероприятий по строительству и реконструкции объектов берегоукрепления</t>
  </si>
  <si>
    <t xml:space="preserve">Увеличение ассигнований в соответствии с распоряжением Правительства Российской Федерации от 04.09.2020 № 2248-р на финансовое обеспечение оказания отдельным категориям граждан социальной услуги по обеспечению лекарственными препаратами, медицинскими изделиями, а также специализированными продуктами лечебного питания для детей-инвалидов </t>
  </si>
  <si>
    <t xml:space="preserve">Увеличение ассигнований в соответствии с распоряжением Правительства Российской Федерации от 29.08.2020 № 2198-р по субсидии на выплаты стимулирующего характера  </t>
  </si>
  <si>
    <t xml:space="preserve">Увеличение ассигнований в соответствии с распоряжением Правительства Российской Федерации от 29.10.2020 № 2807-р по субсидии на выплаты стимулирующего характера  </t>
  </si>
  <si>
    <t>Уменьшение ассигнований в связи с экономией при проведении конкурсных процедур</t>
  </si>
  <si>
    <t xml:space="preserve">Дотация на поддержку мер по обеспечению сбалансированности бюджетов субъектов РФ </t>
  </si>
  <si>
    <t xml:space="preserve">Увеличение ассигнований в соответствии с распоряжением Правительства Российской Федерации от 29.10.2020 № 2804-р </t>
  </si>
  <si>
    <t xml:space="preserve">Уменьшение ассигнований в связи с вакансиями отдельных категорий работников в муниципальных образовательных организациях </t>
  </si>
  <si>
    <t>Уменьшение ассигнований в связи с изменением контингента получателей выплат</t>
  </si>
  <si>
    <t>Уменьшение ассигнований на модернизацию автоматизированной информационной системы дошкольных образовательных организаций в связи с отсутствием потребности</t>
  </si>
  <si>
    <t>Увеличение ассигнований на мероприятия по подготовке и проведению Всероссийского форума профессиональной ориентации "ПроеКТОриЯ"</t>
  </si>
  <si>
    <t>РП "Современная школа" (Реализация мероприятий, направленных на укрепление материально-технической базы организаций, осуществляющих образовательную деятельность исключительно по адаптированным программам)</t>
  </si>
  <si>
    <t xml:space="preserve">Уменьшение ассигнований в связи с изменением количества получателей (заявительный характер), в т.ч. в части единовременной выплаты к началу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</si>
  <si>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деятельности учреждений, подведомственных учредителю в сфере социальной политики</t>
  </si>
  <si>
    <t xml:space="preserve">Увеличение ассигнований в соответствии с постановлениями Правления Пенсионного Фонда Российской Федерации от 21.09.2020 № 698п, от 19.08.2020 № 581п и от 23.10.2020 № 762п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</si>
  <si>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ассигнований в соответствии с постановлением Правления Пенсионного Фонда Российской Федерации от 19.08.2020 № 581п                                                                                                                                                                                   </t>
  </si>
  <si>
    <t>Уменьшение ассигнований в связи с экономией при проведении конкурсных процедур и сокращением количества проводимых мероприятий по причине неблагоприятной эпидемиологической ситуации</t>
  </si>
  <si>
    <t xml:space="preserve">Уменьшение ассигнований по субвенции на предоставление гражданам субсидий на оплату жилого помещения и коммунальных услуг в связи с корректировкой потребности </t>
  </si>
  <si>
    <t>Увеличение  ассигнований в связи с обеспечением необходимой потребности по субвенции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</si>
  <si>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Уменьшение ассигнований в связи с корректировкой потребности  </t>
  </si>
  <si>
    <t>Проведение летней оздоровительной кампании</t>
  </si>
  <si>
    <t>Увеличение ассигнований для обеспечения деятельности регионального Фонда защиты прав граждан-участников долевого строительства Ярославской области</t>
  </si>
  <si>
    <t>Уменьшение ассигнований на содействие в трудоустройстве инвалидов, подростков в связи с отсутствием обращений</t>
  </si>
  <si>
    <t>Уменьшение ассигнований в связи с уточнением  получателей выплаты материальной помощи к Дню пожилого человека</t>
  </si>
  <si>
    <t>Уменьшение ассигнований в связи с экономией при проведении конкурсных процедур и отсутствием потребности</t>
  </si>
  <si>
    <t xml:space="preserve">Уменьшение ассигнований в связи с экономией при проведении конкурсных процедур </t>
  </si>
  <si>
    <t>Уменьшение ассигнований в связи с сокращением количества командировок и экономии по услугам связи</t>
  </si>
  <si>
    <t>Увеличение ассигнований на финансовое обеспечение выполнения государственного задания</t>
  </si>
  <si>
    <t xml:space="preserve">Закупка товаров, работ и услуг для обеспечения государственных (муниципальных) нужд </t>
  </si>
  <si>
    <t xml:space="preserve">Уменьшение ассигнований по строительству учебного и выставочного корпусов с инженерными сетями в рамках реновации Ярославского художественного училища, г. Ярославль, ул. Б. Федоровская, 27 в связи с расторжением контракта
</t>
  </si>
  <si>
    <t xml:space="preserve">Уменьшение ассигнований в соответствии с уведомлением Министерства финансов Российской Федерации </t>
  </si>
  <si>
    <t>Уменьшение ассигнований в связи с заключением дополнительного соглашения о расторжении соглашения о предоставлении субсидии из федерального бюджета</t>
  </si>
  <si>
    <t xml:space="preserve">Увеличение ассигнований в связи с перерасчетом процента софинансирования из областного бюджета </t>
  </si>
  <si>
    <t xml:space="preserve">Увеличение ассигнований в связи с обеспечением потребности по субсидии на компенсацию выпадающих доходов ресурсоснабжающих организаций                                 
</t>
  </si>
  <si>
    <t>Уменьшение ассигнований в связи с изменением порядка софинансирования из местных бюджетов</t>
  </si>
  <si>
    <t>Уменьшение ассигнований в связи с несостоявшейся закупкой услуг по организации и подключению абонентского пункта конфиденциальной видеосвязи органов государственной власти Российской Федерации в представительстве Правительства Ярославской области при Правительстве Российской Федерации</t>
  </si>
  <si>
    <t xml:space="preserve">Уменьшение ассигнований в связи с уточнением потребности расходов </t>
  </si>
  <si>
    <t>Увеличение ассигнований за счет неиспользованных остатков дорожного фонда 2019 года на оплату штрафов в сфере дорожного хозяйства</t>
  </si>
  <si>
    <t>Увеличение ассигнований за счет неиспользованных остатков дорожного фонда 2019 года на содержание автомобильных дорог</t>
  </si>
  <si>
    <t xml:space="preserve">Уменьшение ассигнований в связи с уточнением годовой потребности </t>
  </si>
  <si>
    <t>Субсидии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</si>
  <si>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 xml:space="preserve">Увеличение ассигнований за счет неиспользованных остатков дорожного фонда 2019 года  для обеспечения финансирования капитального ремонта дорог в рамках национального проекта "Безопасные и качественные автомобильные дороги" </t>
  </si>
  <si>
    <t>Увеличение ассигнований по дотации на реализацию мероприятий, предусмотренных нормативными правовыми актами органов государственной власти Ярославской области, в целях сбалансированности бюджетов отдельных муниципальных образований Ярославской области</t>
  </si>
  <si>
    <t xml:space="preserve">Уменьшение ассигнований в связи с дополнительным соглашением, заключенным между Правительством Ярославской области и Министерством сельского хозяйства Российской Федерации </t>
  </si>
  <si>
    <t>Уменьшение ассигнований в связи с отменой ряда мероприятий, расторжением контрактов и отсутствием потребности</t>
  </si>
  <si>
    <t>Уменьшение ассигнований в связи с отменой закупки услуги на проведение новогодних мероприятий</t>
  </si>
  <si>
    <t xml:space="preserve">Уменьшение ассигнований в связи с сокращением фактического количества обучающихся </t>
  </si>
  <si>
    <t>Уменьшение ассигнований в связи с отсутствием потребности на командировочные расходы и найм жилья</t>
  </si>
  <si>
    <t xml:space="preserve">Уменьшение ассигнований на командировочные расходы в связи с отсутствием потребности </t>
  </si>
  <si>
    <t>Уменьшение ассигнований на командировочные расходы и диспансеризацию в связи с уточнением потребности</t>
  </si>
  <si>
    <t>Уменьшение ассигнований в связи с переносом Всероссийской переписи населения на 2021 год</t>
  </si>
  <si>
    <t xml:space="preserve">Увеличение ассигнований в соответствии с распоряжением Правительства Российской Федерации от 14.10.2020 № 2617-р на выплаты стимулирующего характера работникам организаций социального обслуживания                                                                                                                                   </t>
  </si>
  <si>
    <t>Уменьшение ассигнований в связи с отсутствием потребности по уплате налогов на имущество и землю</t>
  </si>
  <si>
    <t xml:space="preserve">Увеличение ассигнований  в соответствии с распоряжением Правительства Российской Федерации от 12.08.2020 № 2075-р </t>
  </si>
  <si>
    <t>Увеличение ассигнований в соответствии с распоряжением Правительства Российской Федерации от 29.08.2020 № 2197-р по субсидии на выплаты стимулирующего характера медицинским работникам</t>
  </si>
  <si>
    <t>Увеличение ассигнований в соответствии с распоряжением Правительства Российской Федерации  от 29.10.2020 N 2805-р  на финансовое обеспечение мероприятий по приобретению лекарственных препаратов для лечения пациентов с новой коронавирусной инфекцией COVID-19, получающих медицинскую помощь в амбулаторных условиях</t>
  </si>
  <si>
    <t>Увеличение ассигнований в соответствии с распоряжением Правительства Российской Федерации от 29.10.2020 N 2806-р на финансовое обеспечение мероприятий по оснащению (переоснащению) лабораторий медицинских организаций, осуществляющих этиологическую диагностику новой коронавирусной инфекции COVID-19 методами амплификации нуклеиновых кислот</t>
  </si>
  <si>
    <t>Уменьшение ассигнований в связи с низкой посещаемостью воспитанниками дошкольных образовательных организаций</t>
  </si>
  <si>
    <t>Уменьшение ассигнований в связи с изменением действующего законодательства по содержанию животных без владельцев</t>
  </si>
  <si>
    <t xml:space="preserve">Увеличение ассигнований в соответствии с распоряжениями Правительства Российской Федерации от 03.10.2020 № 2555-р и от 03.10.2020 № 2557-р по субсидии на выплаты стимулирующего характера  </t>
  </si>
  <si>
    <t xml:space="preserve">Субвенция на ежемесячную денежную выплату, назначаемую при рождении третьего ребенка или последующих детей до достижения ребенком возраста трех лет </t>
  </si>
  <si>
    <t>Увеличение ассигнований в соответствии с распоряжением Правительства Российской Федерации от 10.10.2020 № 2613-р</t>
  </si>
  <si>
    <t xml:space="preserve"> Межбюджетные трансферты Территориальному фонду обязательного медицинского страхования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 опасность для окружающих</t>
  </si>
  <si>
    <t>Субсидия на предоставление  выплат стимулирующего характера за выполнение особо важных работ медицинским и иным работникам за счет средств резервного фонда Правительства РФ</t>
  </si>
  <si>
    <t>Финансовое обеспечение оказания отдельным категориям граждан социальной услуги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</si>
  <si>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Мероприятия по внедрению автоматизированных и роботизированных технологий организации дорожного движения и контроля за соблюдением правил дорожного движения</t>
  </si>
  <si>
    <t>964 Дерпартамент региональной политики и взаимодействия с органами местного самоуправления   ЯО</t>
  </si>
  <si>
    <t>Субсидия на благоустройство сельских территорий и на развитие инженерной инфраструктуры</t>
  </si>
  <si>
    <t>964 Дерпартамент региональной политики и взаимодействия с органами местного самоуправления  ЯО</t>
  </si>
  <si>
    <t>Увеличение ассигнований на взнос в уставный капитал АО "Ярославское автотранспортное предприятие" для оснащения автобусов тахографами</t>
  </si>
  <si>
    <t>Уменьшение ассигнований в связи с признанием несостоявшимся конкурса среди некоммерческих организаций</t>
  </si>
  <si>
    <t>Увеличение ассигнований на проведение ремонтно-реставрационных работ по приспособлению для современного использования объекта культурного наследия федерального значения "Дом призрения ближнего, 1780-е годы" и приобретение оборудования и мебели</t>
  </si>
  <si>
    <r>
      <t xml:space="preserve">Уменьшение ассигнований на завершение строительства обсервационного корпуса перинатального центра с приспособлением под Центр медицинской реабилитации для детей раннего возраста и на проектирование строительства детской поликлиники в г. Рыбинске в связи с переносом срока реализации мероприятий на 2021 год. </t>
    </r>
    <r>
      <rPr>
        <b/>
        <sz val="11"/>
        <color theme="1"/>
        <rFont val="Times New Roman"/>
        <family val="1"/>
        <charset val="204"/>
      </rPr>
      <t xml:space="preserve">
Увеличение ассигнований в 2021 году на 2 222,207 тыс.руб. на проектирование строительства детской поликлиники в г. Рыбинске. 
Увеличение ассигнований в 2021 году на 380 000,0 тыс.руб. на завершение строительства обсервационного корпуса перинатального цетра с приспособлением под Центр медицинской реабилитации для детей раннего возраста
</t>
    </r>
  </si>
  <si>
    <t xml:space="preserve">Увеличение ассигнований в 2021 году на 980 000 руб.  на мероприятия по обеспечению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 для проведения закупочных процедур </t>
  </si>
  <si>
    <t xml:space="preserve">Уменьшение ассигнований в связи с экономией при проведении конкурсных процедур по мероприятию "Разработка проектной документации по объекту: "Строительство вертолетной площадки в г. Переславль - Залесский в рамках мероприятий по обеспечению своевременного оказания экстренной медицинской помощи с использованием санитарной авиации" </t>
  </si>
  <si>
    <t>Уменьшение ассигнований в связи с уточнением контингента обучающихся и воспитанников с нового 2020-2021 учебного года</t>
  </si>
  <si>
    <t>Уменьшение ассигнований по благоустройству зданий государственных общеобразовательных организаций в целях соблюдения требований к воздушно-тепловому режиму, водоснабжению и канализации в соответствии с дополнительным соглашением с Министерством просвещения Российской Федерации</t>
  </si>
  <si>
    <t>Уменьшение ассигнований в связи с уточнением контингента обучающихся и воспитанников с нового 2020 – 2021 учебного года</t>
  </si>
  <si>
    <t>Увеличение ассигнований в связи с передачей трех общеобразовательных учреждений на региональный уровень за счет межбюджетного трансферта из бюджета городского округа г. Ярославль</t>
  </si>
  <si>
    <t>Увеличение ассигнований в соответствии с проектом соглашения с Федеральным агентством по делам молодежи</t>
  </si>
  <si>
    <r>
      <t xml:space="preserve">Увеличение ассигнований на строительство центра развития детского творчества "Лидер", Гаврилов-Ямский муниципальный район. 
</t>
    </r>
    <r>
      <rPr>
        <b/>
        <sz val="11"/>
        <color theme="1"/>
        <rFont val="Times New Roman"/>
        <family val="1"/>
        <charset val="204"/>
      </rPr>
      <t xml:space="preserve">Уменьшение ассигнований в 2022 году на 10 000,0 тыс.руб. </t>
    </r>
  </si>
  <si>
    <t xml:space="preserve">Увеличение ассигнований в соответствии с приказом Медико-биологического агентства Российской Федерации </t>
  </si>
  <si>
    <t xml:space="preserve">Уменьшение ассигнований на основании уведомления Министерства финансов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</si>
  <si>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жильем отдельных категорий граждан, установленных Федеральным законом от 12.01.1995 
№ 5-ФЗ "О ветеранах", в соответствии с Указом Президента РФ от 07.05.2008 
№ 714 "Об обеспечении жильем ветеранов Великой Отечественной войны 1941 - 1945 годов" за счет средств резервного фонда Правительства РФ</t>
  </si>
  <si>
    <t>Увеличение ассигнований в 2021 году на 841,070 тыс. руб. в связи с перерасчетом максимальной цены контракта на оказание услуг по строительному контролю и авторскому надзору по объекту: "Строительство детской поликлиники ГАУЗ ЯО "Клиническая больница № 2" с инженерными коммуникациями, Ярославская область, г. Ярославль, 
ул. Попова, у д. 24"</t>
  </si>
  <si>
    <t>Увеличение ассигнований в соответствии с распоряжениями Правительства Российской Федерации от 11.09.2020   № 2315-р и от 19.10.2020  № 2706-р на выплаты безработным гражданам</t>
  </si>
  <si>
    <t>Уменьшение ассигнований на оплату проезда безработного к месту обучения, проживания</t>
  </si>
  <si>
    <t>Уменьшение  ассигнований в связи с подписанием дополнительного соглашения с Министерством внутренних дел Российской Федерации</t>
  </si>
  <si>
    <t xml:space="preserve">Уменьшение ассигнований по субсидии на поддержку творческой деятельности и техническое оснащение детских и кукольных театров по результатам конкурсных процедур в соответствии с дополнительным соглашением с Министерством культуры Российской Федерации </t>
  </si>
  <si>
    <t>Субсидия на финансовое обеспечение выполнения государственного задания</t>
  </si>
  <si>
    <t>Уменьшение ассигнований по субсидии на проведение капитального ремонта муниципальных библиотек по результатам конкурсных процедур</t>
  </si>
  <si>
    <t>Уменьшение ассигнований в связи с корректировкой проектно-сметной документации по объекту "Берегоукрепление правого берега реки Волга, 
г. Рыбинск, участок от ул. Средняя Казанская до устья реки Черемуха. 1 этап "Берегоукрепление" на основании дополнительного соглашения  с Федеральным агентством водных ресурсов</t>
  </si>
  <si>
    <t xml:space="preserve">Уменьшение ассигнований в 2021 году на 360 095,938 тыс. руб., 
в 2022 году на 186 156,250 тыс. руб. в соответствии с распоряжением Правительства Российской Федерации от 11.09.2020 № 2330-р
</t>
  </si>
  <si>
    <r>
      <t xml:space="preserve">Уменьшение ассигнований в связи с экономией при проведении конкурсных процедур.
</t>
    </r>
    <r>
      <rPr>
        <b/>
        <sz val="11"/>
        <color theme="1"/>
        <rFont val="Times New Roman"/>
        <family val="1"/>
        <charset val="204"/>
      </rPr>
      <t>Увеличение ассигнований в 2021 году на 50,0 тыс. руб. по объекту "Строительство водозабора и очистных сооружений водоснабжения в 
г. Любиме, Любимский муниципальный район"</t>
    </r>
  </si>
  <si>
    <t>Увеличение ассигнований в 2021 году на 20 833,33 тыс.руб. на строительство очистных сооружений водоснабжения  в г. Данилове</t>
  </si>
  <si>
    <t>Уменьшение ассигнований в связи с заключением дополнительного соглашения с Министерством экономического развития Российской Федерации на предоставление иного межбюджетного трансферта на осуществление государственной поддержки субъектов РФ - участников национального проекта "Производительность труда и поддержка занятости"</t>
  </si>
  <si>
    <t xml:space="preserve">Увеличение ассигнований для  обеспечения годовой потребности </t>
  </si>
  <si>
    <t xml:space="preserve">Уменьшение ассигнований на основании дополнительного соглашения с Федеральным дорожным агентством  к соглашению о предоставлении иного межбюджетного трансферта </t>
  </si>
  <si>
    <t>Увеличение ассигнований на предоставление иной дотации муниципальным образованиям Ярославской области на поощрение достижения наилучших значений показателей по отдельным направлениям развития за 2019 год</t>
  </si>
  <si>
    <t>Увеличение ассигнований на приобретение масок медицинских, антисептических средств для обработки рук и поверхностей, рециркуляторов воздуха</t>
  </si>
  <si>
    <t>Денежное поощрение согласно Закону области "О наградах"</t>
  </si>
  <si>
    <t xml:space="preserve">Уменьшение ассигнований, предусмотренных на оплату труда </t>
  </si>
  <si>
    <t>Уменьшение ассигнований в связи с сокращением расходов на повышение квалификации государственных служащих</t>
  </si>
  <si>
    <t xml:space="preserve">Увеличение ассигнований в соответствии с Приказом Федерального медико-диагностического агентства России </t>
  </si>
  <si>
    <t xml:space="preserve">Стационарные учреждения социального обслуживания для граждан пожилого возраста и инвалидов </t>
  </si>
  <si>
    <t xml:space="preserve">Уменьшение ассигнований в сумме 781,2 тыс.руб. в связи с экономией средств, образовавшейся в результате заключения договоров  на приобретение автобуса ГБУ СО ЯО Кривецкий ПНИ
Уменьшение ассигнований в сумме 2 233,4 тыс.руб. в связи с  уменьшением страховых взносов по дополнительному тарифу за вредные условия труда по причине большого количества больничных листов медицинского персонала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</si>
  <si>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</si>
  <si>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Прочие учреждения в сфере социальной политики</t>
  </si>
  <si>
    <t xml:space="preserve">Уменьшение ассигнований  в связи  с уменьшением  отпусков без сохранения заработной платы и с большим количеством листков нетрудоспособности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</si>
  <si>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</si>
  <si>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r>
      <t xml:space="preserve">Увеличение </t>
    </r>
    <r>
      <rPr>
        <sz val="12"/>
        <color theme="1"/>
        <rFont val="Times New Roman"/>
        <family val="1"/>
        <charset val="204"/>
      </rPr>
      <t xml:space="preserve">ассигнований в соответствии с распоряжением Правительства Российской Федерации от 14.11.2020 № 2986-р и изменением количества получателей выплат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</si>
  <si>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Уменьшение ассигнований на основании распоряжения Правительства Российской Федерации от 24.11.2020 № 3083-р</t>
  </si>
  <si>
    <t xml:space="preserve">Уменьшение ассигнований  в связи с несостоявшимся электронным аукционом по приобретению автотранспорта, уменьшением числа подопечных в приемных семьях и экономией при проведении конкурсных процедур </t>
  </si>
  <si>
    <t>Увеличение ассигнований на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областного бюджета</t>
  </si>
  <si>
    <r>
      <t>Уменьшение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ассигнований  в связи с изменением количества получателей выплат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</si>
  <si>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Уменьшение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ассигнований  в связи с изменением количества получателей выплаты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</si>
</sst>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00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trike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468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6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</cellStyleXfs>
  <cellXfs count="146">
    <xf numFmtId="0" fontId="0" fillId="0" borderId="0" xfId="0"/>
    <xf numFmtId="166" fontId="24" fillId="2" borderId="1" xfId="5" applyNumberFormat="1" applyFont="1" applyFill="1" applyBorder="1" applyAlignment="1" applyProtection="1">
      <alignment horizontal="left" vertical="top" wrapText="1"/>
      <protection hidden="1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3" fontId="28" fillId="2" borderId="0" xfId="0" applyNumberFormat="1" applyFont="1" applyFill="1" applyBorder="1"/>
    <xf numFmtId="0" fontId="28" fillId="2" borderId="0" xfId="0" applyFont="1" applyFill="1" applyBorder="1"/>
    <xf numFmtId="0" fontId="28" fillId="2" borderId="0" xfId="0" applyFont="1" applyFill="1"/>
    <xf numFmtId="0" fontId="24" fillId="2" borderId="1" xfId="0" applyNumberFormat="1" applyFont="1" applyFill="1" applyBorder="1" applyAlignment="1" applyProtection="1">
      <alignment horizontal="left" vertical="top" wrapText="1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0" fontId="25" fillId="2" borderId="1" xfId="5" applyNumberFormat="1" applyFont="1" applyFill="1" applyBorder="1" applyAlignment="1" applyProtection="1">
      <alignment horizontal="left" vertical="top" wrapText="1"/>
      <protection hidden="1"/>
    </xf>
    <xf numFmtId="0" fontId="30" fillId="2" borderId="1" xfId="5" applyNumberFormat="1" applyFont="1" applyFill="1" applyBorder="1" applyAlignment="1" applyProtection="1">
      <alignment horizontal="left" vertical="top" wrapText="1"/>
      <protection hidden="1"/>
    </xf>
    <xf numFmtId="0" fontId="24" fillId="2" borderId="1" xfId="5" applyNumberFormat="1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 wrapText="1"/>
      <protection hidden="1"/>
    </xf>
    <xf numFmtId="0" fontId="24" fillId="2" borderId="1" xfId="0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49" fontId="30" fillId="2" borderId="1" xfId="3" applyNumberFormat="1" applyFont="1" applyFill="1" applyBorder="1" applyAlignment="1" applyProtection="1">
      <alignment horizontal="left" vertical="top" wrapText="1"/>
      <protection hidden="1"/>
    </xf>
    <xf numFmtId="49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30" fillId="2" borderId="1" xfId="0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>
      <alignment vertical="top" wrapText="1"/>
    </xf>
    <xf numFmtId="3" fontId="24" fillId="2" borderId="1" xfId="0" applyNumberFormat="1" applyFont="1" applyFill="1" applyBorder="1" applyAlignment="1" applyProtection="1">
      <alignment horizontal="left" vertical="top" wrapText="1"/>
    </xf>
    <xf numFmtId="3" fontId="24" fillId="2" borderId="1" xfId="3" applyNumberFormat="1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 wrapText="1"/>
    </xf>
    <xf numFmtId="0" fontId="24" fillId="2" borderId="1" xfId="3" applyNumberFormat="1" applyFont="1" applyFill="1" applyBorder="1" applyAlignment="1" applyProtection="1">
      <alignment horizontal="left" vertical="top" wrapText="1"/>
    </xf>
    <xf numFmtId="0" fontId="25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left" vertical="top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0" fontId="30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Font="1" applyFill="1" applyBorder="1" applyAlignment="1" applyProtection="1">
      <alignment horizontal="left" vertical="top" wrapText="1"/>
      <protection hidden="1"/>
    </xf>
    <xf numFmtId="49" fontId="33" fillId="2" borderId="1" xfId="4" applyNumberFormat="1" applyFont="1" applyFill="1" applyBorder="1" applyAlignment="1" applyProtection="1">
      <alignment horizontal="center" wrapText="1"/>
      <protection hidden="1"/>
    </xf>
    <xf numFmtId="49" fontId="29" fillId="2" borderId="0" xfId="0" applyNumberFormat="1" applyFont="1" applyFill="1"/>
    <xf numFmtId="0" fontId="25" fillId="2" borderId="0" xfId="0" applyFont="1" applyFill="1" applyAlignment="1">
      <alignment horizontal="left" vertical="top"/>
    </xf>
    <xf numFmtId="0" fontId="24" fillId="2" borderId="0" xfId="0" applyFont="1" applyFill="1" applyAlignment="1">
      <alignment vertical="top"/>
    </xf>
    <xf numFmtId="0" fontId="24" fillId="2" borderId="0" xfId="0" applyNumberFormat="1" applyFont="1" applyFill="1" applyAlignment="1">
      <alignment horizontal="right" vertical="top"/>
    </xf>
    <xf numFmtId="0" fontId="24" fillId="2" borderId="0" xfId="0" applyNumberFormat="1" applyFont="1" applyFill="1" applyAlignment="1">
      <alignment horizontal="right" vertical="top" wrapText="1"/>
    </xf>
    <xf numFmtId="0" fontId="24" fillId="2" borderId="0" xfId="0" applyFont="1" applyFill="1" applyAlignment="1">
      <alignment horizontal="right" vertical="top" wrapText="1"/>
    </xf>
    <xf numFmtId="0" fontId="24" fillId="2" borderId="0" xfId="0" applyFont="1" applyFill="1" applyAlignment="1">
      <alignment horizontal="right" vertical="top"/>
    </xf>
    <xf numFmtId="0" fontId="25" fillId="2" borderId="1" xfId="1" applyNumberFormat="1" applyFont="1" applyFill="1" applyBorder="1" applyAlignment="1" applyProtection="1">
      <alignment horizontal="left" vertical="top" wrapText="1"/>
      <protection hidden="1"/>
    </xf>
    <xf numFmtId="165" fontId="24" fillId="2" borderId="1" xfId="1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horizontal="left" vertical="top" wrapText="1"/>
    </xf>
    <xf numFmtId="0" fontId="24" fillId="2" borderId="1" xfId="3" applyFont="1" applyFill="1" applyBorder="1" applyAlignment="1">
      <alignment horizontal="left" vertical="top" wrapText="1"/>
    </xf>
    <xf numFmtId="49" fontId="32" fillId="2" borderId="1" xfId="4" applyNumberFormat="1" applyFont="1" applyFill="1" applyBorder="1" applyAlignment="1" applyProtection="1">
      <alignment horizontal="center" wrapText="1"/>
      <protection hidden="1"/>
    </xf>
    <xf numFmtId="0" fontId="29" fillId="2" borderId="0" xfId="0" applyFont="1" applyFill="1" applyBorder="1"/>
    <xf numFmtId="0" fontId="29" fillId="2" borderId="0" xfId="0" applyFont="1" applyFill="1"/>
    <xf numFmtId="49" fontId="35" fillId="2" borderId="1" xfId="4" applyNumberFormat="1" applyFont="1" applyFill="1" applyBorder="1" applyAlignment="1" applyProtection="1">
      <alignment horizontal="center" wrapText="1"/>
      <protection hidden="1"/>
    </xf>
    <xf numFmtId="0" fontId="30" fillId="2" borderId="1" xfId="0" applyNumberFormat="1" applyFont="1" applyFill="1" applyBorder="1" applyAlignment="1" applyProtection="1">
      <alignment horizontal="left" vertical="top" wrapText="1"/>
      <protection hidden="1"/>
    </xf>
    <xf numFmtId="0" fontId="33" fillId="2" borderId="0" xfId="0" applyFont="1" applyFill="1" applyBorder="1"/>
    <xf numFmtId="0" fontId="33" fillId="2" borderId="0" xfId="0" applyFont="1" applyFill="1"/>
    <xf numFmtId="3" fontId="24" fillId="2" borderId="1" xfId="3" applyNumberFormat="1" applyFont="1" applyFill="1" applyBorder="1" applyAlignment="1" applyProtection="1">
      <alignment horizontal="left" vertical="top" wrapText="1"/>
      <protection hidden="1"/>
    </xf>
    <xf numFmtId="49" fontId="30" fillId="2" borderId="1" xfId="4" applyNumberFormat="1" applyFont="1" applyFill="1" applyBorder="1" applyAlignment="1" applyProtection="1">
      <alignment horizontal="center" wrapText="1"/>
      <protection hidden="1"/>
    </xf>
    <xf numFmtId="0" fontId="30" fillId="2" borderId="1" xfId="3" applyNumberFormat="1" applyFont="1" applyFill="1" applyBorder="1" applyAlignment="1" applyProtection="1">
      <alignment horizontal="left" vertical="top" wrapText="1"/>
    </xf>
    <xf numFmtId="0" fontId="30" fillId="2" borderId="1" xfId="2" applyNumberFormat="1" applyFont="1" applyFill="1" applyBorder="1" applyAlignment="1" applyProtection="1">
      <alignment horizontal="left" vertical="top" wrapText="1"/>
      <protection hidden="1"/>
    </xf>
    <xf numFmtId="0" fontId="25" fillId="2" borderId="1" xfId="2" applyNumberFormat="1" applyFont="1" applyFill="1" applyBorder="1" applyAlignment="1" applyProtection="1">
      <alignment horizontal="left" vertical="top" wrapText="1"/>
    </xf>
    <xf numFmtId="0" fontId="23" fillId="2" borderId="1" xfId="2" applyNumberFormat="1" applyFont="1" applyFill="1" applyBorder="1" applyAlignment="1" applyProtection="1">
      <alignment horizontal="left" vertical="top" wrapText="1"/>
    </xf>
    <xf numFmtId="3" fontId="30" fillId="2" borderId="1" xfId="0" applyNumberFormat="1" applyFont="1" applyFill="1" applyBorder="1" applyAlignment="1">
      <alignment horizontal="left" vertical="top" wrapText="1"/>
    </xf>
    <xf numFmtId="0" fontId="25" fillId="2" borderId="1" xfId="7" applyNumberFormat="1" applyFont="1" applyFill="1" applyBorder="1" applyAlignment="1" applyProtection="1">
      <alignment horizontal="left" vertical="top" wrapText="1"/>
      <protection hidden="1"/>
    </xf>
    <xf numFmtId="0" fontId="24" fillId="2" borderId="5" xfId="0" applyFont="1" applyFill="1" applyBorder="1" applyAlignment="1">
      <alignment vertical="top" wrapText="1"/>
    </xf>
    <xf numFmtId="0" fontId="25" fillId="2" borderId="1" xfId="8" applyNumberFormat="1" applyFont="1" applyFill="1" applyBorder="1" applyAlignment="1" applyProtection="1">
      <alignment horizontal="left" vertical="top" wrapText="1"/>
      <protection hidden="1"/>
    </xf>
    <xf numFmtId="0" fontId="24" fillId="2" borderId="1" xfId="8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>
      <alignment horizontal="left" vertical="top" wrapText="1"/>
    </xf>
    <xf numFmtId="0" fontId="30" fillId="2" borderId="1" xfId="8" applyNumberFormat="1" applyFont="1" applyFill="1" applyBorder="1" applyAlignment="1" applyProtection="1">
      <alignment horizontal="left" vertical="top" wrapText="1"/>
      <protection hidden="1"/>
    </xf>
    <xf numFmtId="49" fontId="30" fillId="2" borderId="1" xfId="3" applyNumberFormat="1" applyFont="1" applyFill="1" applyBorder="1" applyAlignment="1" applyProtection="1"/>
    <xf numFmtId="49" fontId="25" fillId="2" borderId="1" xfId="3" applyNumberFormat="1" applyFont="1" applyFill="1" applyBorder="1" applyAlignment="1" applyProtection="1"/>
    <xf numFmtId="49" fontId="25" fillId="2" borderId="1" xfId="3" applyNumberFormat="1" applyFont="1" applyFill="1" applyBorder="1" applyAlignment="1" applyProtection="1">
      <alignment wrapText="1"/>
      <protection hidden="1"/>
    </xf>
    <xf numFmtId="49" fontId="30" fillId="2" borderId="1" xfId="3" applyNumberFormat="1" applyFont="1" applyFill="1" applyBorder="1" applyAlignment="1" applyProtection="1">
      <alignment wrapText="1"/>
      <protection hidden="1"/>
    </xf>
    <xf numFmtId="49" fontId="25" fillId="2" borderId="1" xfId="0" applyNumberFormat="1" applyFont="1" applyFill="1" applyBorder="1" applyAlignment="1">
      <alignment horizontal="left" vertical="top" wrapText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49" fontId="24" fillId="2" borderId="1" xfId="0" applyNumberFormat="1" applyFont="1" applyFill="1" applyBorder="1" applyAlignment="1"/>
    <xf numFmtId="165" fontId="24" fillId="2" borderId="1" xfId="0" applyNumberFormat="1" applyFont="1" applyFill="1" applyBorder="1" applyAlignment="1" applyProtection="1">
      <alignment horizontal="left" vertical="top" wrapText="1"/>
    </xf>
    <xf numFmtId="49" fontId="24" fillId="2" borderId="1" xfId="0" applyNumberFormat="1" applyFont="1" applyFill="1" applyBorder="1" applyAlignment="1">
      <alignment horizontal="center" wrapText="1"/>
    </xf>
    <xf numFmtId="49" fontId="25" fillId="2" borderId="1" xfId="4" applyNumberFormat="1" applyFont="1" applyFill="1" applyBorder="1" applyAlignment="1" applyProtection="1">
      <alignment horizontal="left" wrapText="1"/>
      <protection hidden="1"/>
    </xf>
    <xf numFmtId="4" fontId="24" fillId="2" borderId="1" xfId="0" applyNumberFormat="1" applyFont="1" applyFill="1" applyBorder="1" applyAlignment="1">
      <alignment horizontal="left" vertical="top" wrapText="1"/>
    </xf>
    <xf numFmtId="3" fontId="23" fillId="2" borderId="0" xfId="0" applyNumberFormat="1" applyFont="1" applyFill="1" applyBorder="1" applyAlignment="1">
      <alignment horizontal="left" vertical="top" wrapText="1"/>
    </xf>
    <xf numFmtId="3" fontId="32" fillId="2" borderId="0" xfId="0" applyNumberFormat="1" applyFont="1" applyFill="1" applyBorder="1" applyAlignment="1">
      <alignment horizontal="right"/>
    </xf>
    <xf numFmtId="0" fontId="23" fillId="2" borderId="0" xfId="3" applyNumberFormat="1" applyFont="1" applyFill="1" applyBorder="1" applyAlignment="1" applyProtection="1">
      <alignment horizontal="left" vertical="top" wrapText="1"/>
      <protection hidden="1"/>
    </xf>
    <xf numFmtId="49" fontId="25" fillId="2" borderId="1" xfId="4" applyNumberFormat="1" applyFont="1" applyFill="1" applyBorder="1" applyAlignment="1" applyProtection="1">
      <alignment wrapText="1"/>
      <protection hidden="1"/>
    </xf>
    <xf numFmtId="0" fontId="24" fillId="2" borderId="1" xfId="7" applyNumberFormat="1" applyFont="1" applyFill="1" applyBorder="1" applyAlignment="1" applyProtection="1">
      <alignment horizontal="left" vertical="top" wrapText="1"/>
      <protection hidden="1"/>
    </xf>
    <xf numFmtId="49" fontId="24" fillId="2" borderId="1" xfId="0" applyNumberFormat="1" applyFont="1" applyFill="1" applyBorder="1" applyAlignment="1">
      <alignment horizontal="left" vertical="top" wrapText="1"/>
    </xf>
    <xf numFmtId="0" fontId="24" fillId="2" borderId="1" xfId="54467" applyNumberFormat="1" applyFont="1" applyFill="1" applyBorder="1" applyAlignment="1" applyProtection="1">
      <alignment vertical="top" wrapText="1"/>
      <protection hidden="1"/>
    </xf>
    <xf numFmtId="0" fontId="24" fillId="2" borderId="1" xfId="0" applyFont="1" applyFill="1" applyBorder="1" applyAlignment="1" applyProtection="1">
      <alignment horizontal="left" vertical="top" wrapText="1"/>
      <protection locked="0" hidden="1"/>
    </xf>
    <xf numFmtId="0" fontId="24" fillId="2" borderId="1" xfId="9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/>
    </xf>
    <xf numFmtId="0" fontId="37" fillId="2" borderId="1" xfId="3" applyNumberFormat="1" applyFont="1" applyFill="1" applyBorder="1" applyAlignment="1" applyProtection="1">
      <alignment horizontal="left" vertical="top" wrapText="1"/>
      <protection hidden="1"/>
    </xf>
    <xf numFmtId="0" fontId="37" fillId="2" borderId="1" xfId="0" applyNumberFormat="1" applyFont="1" applyFill="1" applyBorder="1" applyAlignment="1" applyProtection="1">
      <alignment horizontal="left" vertical="top" wrapText="1"/>
      <protection hidden="1"/>
    </xf>
    <xf numFmtId="0" fontId="39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NumberFormat="1" applyFont="1" applyFill="1" applyBorder="1" applyAlignment="1" applyProtection="1">
      <alignment horizontal="left" vertical="top" wrapText="1"/>
    </xf>
    <xf numFmtId="0" fontId="37" fillId="2" borderId="1" xfId="5" applyNumberFormat="1" applyFont="1" applyFill="1" applyBorder="1" applyAlignment="1" applyProtection="1">
      <alignment horizontal="left" vertical="top" wrapText="1"/>
      <protection hidden="1"/>
    </xf>
    <xf numFmtId="49" fontId="40" fillId="2" borderId="1" xfId="3" applyNumberFormat="1" applyFont="1" applyFill="1" applyBorder="1" applyAlignment="1" applyProtection="1">
      <alignment horizontal="left" vertical="top" wrapText="1"/>
      <protection hidden="1"/>
    </xf>
    <xf numFmtId="3" fontId="28" fillId="2" borderId="0" xfId="0" applyNumberFormat="1" applyFont="1" applyFill="1"/>
    <xf numFmtId="0" fontId="24" fillId="2" borderId="1" xfId="5" applyNumberFormat="1" applyFont="1" applyFill="1" applyBorder="1" applyAlignment="1" applyProtection="1">
      <alignment horizontal="left" vertical="top" wrapText="1"/>
      <protection hidden="1"/>
    </xf>
    <xf numFmtId="49" fontId="25" fillId="2" borderId="1" xfId="4" applyNumberFormat="1" applyFont="1" applyFill="1" applyBorder="1" applyAlignment="1" applyProtection="1">
      <alignment horizontal="center" wrapText="1"/>
      <protection hidden="1"/>
    </xf>
    <xf numFmtId="3" fontId="24" fillId="2" borderId="1" xfId="0" applyNumberFormat="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3" fontId="29" fillId="2" borderId="0" xfId="0" applyNumberFormat="1" applyFont="1" applyFill="1" applyBorder="1"/>
    <xf numFmtId="0" fontId="23" fillId="2" borderId="0" xfId="0" applyFont="1" applyFill="1"/>
    <xf numFmtId="3" fontId="32" fillId="2" borderId="1" xfId="0" applyNumberFormat="1" applyFont="1" applyFill="1" applyBorder="1" applyAlignment="1">
      <alignment horizontal="right"/>
    </xf>
    <xf numFmtId="3" fontId="31" fillId="2" borderId="1" xfId="0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 applyProtection="1">
      <alignment horizontal="right"/>
    </xf>
    <xf numFmtId="3" fontId="31" fillId="2" borderId="1" xfId="0" applyNumberFormat="1" applyFont="1" applyFill="1" applyBorder="1" applyAlignment="1" applyProtection="1">
      <alignment horizontal="right"/>
    </xf>
    <xf numFmtId="3" fontId="23" fillId="2" borderId="1" xfId="0" applyNumberFormat="1" applyFont="1" applyFill="1" applyBorder="1" applyAlignment="1" applyProtection="1">
      <alignment horizontal="right"/>
    </xf>
    <xf numFmtId="3" fontId="38" fillId="2" borderId="1" xfId="0" applyNumberFormat="1" applyFont="1" applyFill="1" applyBorder="1" applyAlignment="1" applyProtection="1">
      <alignment horizontal="right"/>
    </xf>
    <xf numFmtId="3" fontId="31" fillId="2" borderId="1" xfId="0" applyNumberFormat="1" applyFont="1" applyFill="1" applyBorder="1" applyAlignment="1" applyProtection="1">
      <alignment horizontal="right" wrapText="1"/>
      <protection hidden="1"/>
    </xf>
    <xf numFmtId="3" fontId="23" fillId="2" borderId="1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 applyProtection="1">
      <alignment horizontal="right" wrapText="1"/>
      <protection hidden="1"/>
    </xf>
    <xf numFmtId="3" fontId="23" fillId="2" borderId="1" xfId="0" applyNumberFormat="1" applyFont="1" applyFill="1" applyBorder="1" applyAlignment="1">
      <alignment horizontal="right" wrapText="1"/>
    </xf>
    <xf numFmtId="0" fontId="23" fillId="2" borderId="1" xfId="3" applyNumberFormat="1" applyFont="1" applyFill="1" applyBorder="1" applyAlignment="1" applyProtection="1">
      <alignment horizontal="right" wrapText="1"/>
      <protection hidden="1"/>
    </xf>
    <xf numFmtId="3" fontId="32" fillId="2" borderId="1" xfId="5" applyNumberFormat="1" applyFont="1" applyFill="1" applyBorder="1" applyAlignment="1" applyProtection="1">
      <alignment horizontal="right" wrapText="1"/>
      <protection hidden="1"/>
    </xf>
    <xf numFmtId="3" fontId="31" fillId="2" borderId="1" xfId="3" applyNumberFormat="1" applyFont="1" applyFill="1" applyBorder="1" applyAlignment="1" applyProtection="1">
      <alignment horizontal="right" wrapText="1"/>
      <protection hidden="1"/>
    </xf>
    <xf numFmtId="3" fontId="31" fillId="2" borderId="1" xfId="5" applyNumberFormat="1" applyFont="1" applyFill="1" applyBorder="1" applyAlignment="1" applyProtection="1">
      <alignment horizontal="right" wrapText="1"/>
      <protection hidden="1"/>
    </xf>
    <xf numFmtId="3" fontId="32" fillId="2" borderId="1" xfId="3" applyNumberFormat="1" applyFont="1" applyFill="1" applyBorder="1" applyAlignment="1" applyProtection="1">
      <alignment horizontal="right" wrapText="1"/>
      <protection hidden="1"/>
    </xf>
    <xf numFmtId="3" fontId="32" fillId="2" borderId="1" xfId="3" applyNumberFormat="1" applyFont="1" applyFill="1" applyBorder="1" applyAlignment="1" applyProtection="1">
      <alignment horizontal="right"/>
    </xf>
    <xf numFmtId="3" fontId="32" fillId="2" borderId="1" xfId="6" applyNumberFormat="1" applyFont="1" applyFill="1" applyBorder="1" applyAlignment="1">
      <alignment horizontal="right"/>
    </xf>
    <xf numFmtId="3" fontId="23" fillId="2" borderId="1" xfId="3" applyNumberFormat="1" applyFont="1" applyFill="1" applyBorder="1" applyAlignment="1" applyProtection="1">
      <alignment horizontal="right" wrapText="1"/>
      <protection hidden="1"/>
    </xf>
    <xf numFmtId="3" fontId="36" fillId="2" borderId="1" xfId="0" applyNumberFormat="1" applyFont="1" applyFill="1" applyBorder="1" applyAlignment="1">
      <alignment horizontal="right"/>
    </xf>
    <xf numFmtId="0" fontId="23" fillId="2" borderId="1" xfId="2" applyNumberFormat="1" applyFont="1" applyFill="1" applyBorder="1" applyAlignment="1" applyProtection="1">
      <alignment horizontal="right" wrapText="1"/>
      <protection hidden="1"/>
    </xf>
    <xf numFmtId="3" fontId="32" fillId="2" borderId="1" xfId="2" applyNumberFormat="1" applyFont="1" applyFill="1" applyBorder="1" applyAlignment="1" applyProtection="1">
      <alignment horizontal="right" wrapText="1"/>
      <protection hidden="1"/>
    </xf>
    <xf numFmtId="3" fontId="31" fillId="2" borderId="1" xfId="2" applyNumberFormat="1" applyFont="1" applyFill="1" applyBorder="1" applyAlignment="1" applyProtection="1">
      <alignment horizontal="right" wrapText="1"/>
      <protection hidden="1"/>
    </xf>
    <xf numFmtId="0" fontId="31" fillId="2" borderId="1" xfId="2" applyNumberFormat="1" applyFont="1" applyFill="1" applyBorder="1" applyAlignment="1" applyProtection="1">
      <alignment horizontal="right" wrapText="1"/>
      <protection hidden="1"/>
    </xf>
    <xf numFmtId="3" fontId="39" fillId="2" borderId="1" xfId="0" applyNumberFormat="1" applyFont="1" applyFill="1" applyBorder="1" applyAlignment="1">
      <alignment horizontal="right"/>
    </xf>
    <xf numFmtId="3" fontId="38" fillId="2" borderId="1" xfId="0" applyNumberFormat="1" applyFont="1" applyFill="1" applyBorder="1" applyAlignment="1">
      <alignment horizontal="right"/>
    </xf>
    <xf numFmtId="3" fontId="41" fillId="2" borderId="1" xfId="0" applyNumberFormat="1" applyFont="1" applyFill="1" applyBorder="1" applyAlignment="1">
      <alignment horizontal="right"/>
    </xf>
    <xf numFmtId="3" fontId="31" fillId="2" borderId="1" xfId="0" applyNumberFormat="1" applyFont="1" applyFill="1" applyBorder="1" applyAlignment="1">
      <alignment horizontal="right" wrapText="1"/>
    </xf>
    <xf numFmtId="3" fontId="24" fillId="2" borderId="1" xfId="3" applyNumberFormat="1" applyFont="1" applyFill="1" applyBorder="1" applyAlignment="1" applyProtection="1">
      <alignment horizontal="right" wrapText="1"/>
      <protection hidden="1"/>
    </xf>
    <xf numFmtId="3" fontId="23" fillId="2" borderId="0" xfId="0" applyNumberFormat="1" applyFont="1" applyFill="1"/>
    <xf numFmtId="0" fontId="37" fillId="2" borderId="1" xfId="0" applyNumberFormat="1" applyFont="1" applyFill="1" applyBorder="1" applyAlignment="1">
      <alignment horizontal="justify" vertical="top" wrapText="1"/>
    </xf>
    <xf numFmtId="3" fontId="42" fillId="2" borderId="1" xfId="0" applyNumberFormat="1" applyFont="1" applyFill="1" applyBorder="1" applyAlignment="1" applyProtection="1">
      <alignment horizontal="right" wrapText="1"/>
      <protection hidden="1"/>
    </xf>
    <xf numFmtId="0" fontId="37" fillId="2" borderId="1" xfId="0" applyNumberFormat="1" applyFont="1" applyFill="1" applyBorder="1" applyAlignment="1" applyProtection="1">
      <alignment horizontal="justify" vertical="top" wrapText="1"/>
      <protection hidden="1"/>
    </xf>
    <xf numFmtId="3" fontId="38" fillId="2" borderId="1" xfId="0" applyNumberFormat="1" applyFont="1" applyFill="1" applyBorder="1" applyAlignment="1" applyProtection="1">
      <alignment horizontal="right" wrapText="1"/>
      <protection hidden="1"/>
    </xf>
    <xf numFmtId="3" fontId="23" fillId="2" borderId="1" xfId="0" applyNumberFormat="1" applyFont="1" applyFill="1" applyBorder="1" applyAlignment="1"/>
    <xf numFmtId="0" fontId="23" fillId="2" borderId="1" xfId="0" applyFont="1" applyFill="1" applyBorder="1" applyAlignment="1">
      <alignment horizontal="right"/>
    </xf>
    <xf numFmtId="3" fontId="24" fillId="2" borderId="1" xfId="0" applyNumberFormat="1" applyFont="1" applyFill="1" applyBorder="1" applyAlignment="1" applyProtection="1">
      <alignment horizontal="right" wrapText="1"/>
      <protection hidden="1"/>
    </xf>
    <xf numFmtId="3" fontId="23" fillId="2" borderId="3" xfId="0" applyNumberFormat="1" applyFont="1" applyFill="1" applyBorder="1" applyAlignment="1">
      <alignment horizontal="right" vertical="center" wrapText="1"/>
    </xf>
    <xf numFmtId="3" fontId="24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 applyAlignment="1">
      <alignment horizontal="justify" vertical="top" wrapText="1"/>
    </xf>
    <xf numFmtId="3" fontId="23" fillId="2" borderId="1" xfId="5" applyNumberFormat="1" applyFont="1" applyFill="1" applyBorder="1" applyAlignment="1" applyProtection="1">
      <alignment horizontal="right" wrapText="1"/>
      <protection hidden="1"/>
    </xf>
    <xf numFmtId="3" fontId="24" fillId="2" borderId="1" xfId="6" applyNumberFormat="1" applyFont="1" applyFill="1" applyBorder="1" applyAlignment="1">
      <alignment horizontal="right"/>
    </xf>
    <xf numFmtId="3" fontId="23" fillId="2" borderId="1" xfId="6" applyNumberFormat="1" applyFont="1" applyFill="1" applyBorder="1" applyAlignment="1">
      <alignment horizontal="right"/>
    </xf>
    <xf numFmtId="3" fontId="37" fillId="2" borderId="1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</cellXfs>
  <cellStyles count="54468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 7" xfId="54467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0"/>
  <sheetViews>
    <sheetView showGridLines="0" tabSelected="1" view="pageBreakPreview" zoomScale="90" zoomScaleNormal="80" zoomScaleSheetLayoutView="90" workbookViewId="0">
      <pane xSplit="1" ySplit="8" topLeftCell="B340" activePane="bottomRight" state="frozen"/>
      <selection pane="topRight" activeCell="B1" sqref="B1"/>
      <selection pane="bottomLeft" activeCell="A9" sqref="A9"/>
      <selection pane="bottomRight" activeCell="C6" sqref="C6:C8"/>
    </sheetView>
  </sheetViews>
  <sheetFormatPr defaultColWidth="9.140625" defaultRowHeight="15.75" x14ac:dyDescent="0.25"/>
  <cols>
    <col min="1" max="1" width="7.140625" style="30" customWidth="1"/>
    <col min="2" max="2" width="36.28515625" style="31" customWidth="1"/>
    <col min="3" max="3" width="16.85546875" style="95" customWidth="1"/>
    <col min="4" max="4" width="16.140625" style="95" customWidth="1"/>
    <col min="5" max="5" width="15" style="95" customWidth="1"/>
    <col min="6" max="6" width="70.7109375" style="32" customWidth="1"/>
    <col min="7" max="7" width="13.5703125" style="4" bestFit="1" customWidth="1"/>
    <col min="8" max="12" width="9.140625" style="4"/>
    <col min="13" max="16384" width="9.140625" style="5"/>
  </cols>
  <sheetData>
    <row r="1" spans="1:20" x14ac:dyDescent="0.25">
      <c r="F1" s="33" t="s">
        <v>120</v>
      </c>
    </row>
    <row r="2" spans="1:20" x14ac:dyDescent="0.25">
      <c r="F2" s="34" t="s">
        <v>121</v>
      </c>
    </row>
    <row r="3" spans="1:20" x14ac:dyDescent="0.25">
      <c r="F3" s="35"/>
    </row>
    <row r="4" spans="1:20" ht="44.25" customHeight="1" x14ac:dyDescent="0.2">
      <c r="A4" s="140" t="s">
        <v>158</v>
      </c>
      <c r="B4" s="140"/>
      <c r="C4" s="140"/>
      <c r="D4" s="140"/>
      <c r="E4" s="140"/>
      <c r="F4" s="140"/>
    </row>
    <row r="5" spans="1:20" x14ac:dyDescent="0.25">
      <c r="B5" s="32"/>
      <c r="F5" s="36" t="s">
        <v>122</v>
      </c>
    </row>
    <row r="6" spans="1:20" ht="24" customHeight="1" x14ac:dyDescent="0.2">
      <c r="A6" s="141" t="s">
        <v>0</v>
      </c>
      <c r="B6" s="142" t="s">
        <v>80</v>
      </c>
      <c r="C6" s="143" t="s">
        <v>88</v>
      </c>
      <c r="D6" s="142" t="s">
        <v>281</v>
      </c>
      <c r="E6" s="142" t="s">
        <v>282</v>
      </c>
      <c r="F6" s="139" t="s">
        <v>283</v>
      </c>
    </row>
    <row r="7" spans="1:20" ht="15" customHeight="1" x14ac:dyDescent="0.2">
      <c r="A7" s="141"/>
      <c r="B7" s="142"/>
      <c r="C7" s="144"/>
      <c r="D7" s="142"/>
      <c r="E7" s="142"/>
      <c r="F7" s="139"/>
    </row>
    <row r="8" spans="1:20" ht="12.75" x14ac:dyDescent="0.2">
      <c r="A8" s="141"/>
      <c r="B8" s="142"/>
      <c r="C8" s="145"/>
      <c r="D8" s="142"/>
      <c r="E8" s="142"/>
      <c r="F8" s="139"/>
    </row>
    <row r="9" spans="1:20" ht="42.75" x14ac:dyDescent="0.25">
      <c r="A9" s="91" t="s">
        <v>89</v>
      </c>
      <c r="B9" s="37" t="s">
        <v>1</v>
      </c>
      <c r="C9" s="96">
        <f t="shared" ref="C9:D9" si="0">C10+C13+C27+C30</f>
        <v>822408800</v>
      </c>
      <c r="D9" s="96">
        <f t="shared" si="0"/>
        <v>49382600</v>
      </c>
      <c r="E9" s="96">
        <f>E10+E13+E27+E30</f>
        <v>417891133</v>
      </c>
      <c r="F9" s="38"/>
    </row>
    <row r="10" spans="1:20" ht="47.25" customHeight="1" x14ac:dyDescent="0.25">
      <c r="A10" s="91" t="s">
        <v>90</v>
      </c>
      <c r="B10" s="39" t="s">
        <v>179</v>
      </c>
      <c r="C10" s="96">
        <v>0</v>
      </c>
      <c r="D10" s="96">
        <v>0</v>
      </c>
      <c r="E10" s="96">
        <v>382222207</v>
      </c>
      <c r="F10" s="23"/>
    </row>
    <row r="11" spans="1:20" ht="16.5" customHeight="1" x14ac:dyDescent="0.25">
      <c r="A11" s="91"/>
      <c r="B11" s="27" t="s">
        <v>45</v>
      </c>
      <c r="C11" s="97">
        <v>0</v>
      </c>
      <c r="D11" s="97">
        <v>0</v>
      </c>
      <c r="E11" s="97">
        <v>382222207</v>
      </c>
      <c r="F11" s="23"/>
    </row>
    <row r="12" spans="1:20" ht="166.5" customHeight="1" x14ac:dyDescent="0.25">
      <c r="A12" s="91"/>
      <c r="B12" s="2" t="s">
        <v>280</v>
      </c>
      <c r="C12" s="97"/>
      <c r="D12" s="97"/>
      <c r="E12" s="103">
        <v>382222207</v>
      </c>
      <c r="F12" s="23" t="s">
        <v>375</v>
      </c>
    </row>
    <row r="13" spans="1:20" s="4" customFormat="1" ht="42.75" customHeight="1" x14ac:dyDescent="0.25">
      <c r="A13" s="91" t="s">
        <v>91</v>
      </c>
      <c r="B13" s="40" t="s">
        <v>34</v>
      </c>
      <c r="C13" s="98">
        <f t="shared" ref="C13:D13" si="1">C14</f>
        <v>822408800</v>
      </c>
      <c r="D13" s="98">
        <f t="shared" si="1"/>
        <v>49382600</v>
      </c>
      <c r="E13" s="98">
        <f>E14</f>
        <v>33958926</v>
      </c>
      <c r="F13" s="41"/>
      <c r="M13" s="5"/>
      <c r="N13" s="5"/>
      <c r="O13" s="5"/>
      <c r="P13" s="5"/>
      <c r="Q13" s="5"/>
      <c r="R13" s="5"/>
      <c r="S13" s="5"/>
      <c r="T13" s="5"/>
    </row>
    <row r="14" spans="1:20" s="4" customFormat="1" ht="31.5" customHeight="1" x14ac:dyDescent="0.25">
      <c r="A14" s="91"/>
      <c r="B14" s="27" t="s">
        <v>32</v>
      </c>
      <c r="C14" s="99">
        <f t="shared" ref="C14:D14" si="2">SUM(C15:C26)</f>
        <v>822408800</v>
      </c>
      <c r="D14" s="99">
        <f t="shared" si="2"/>
        <v>49382600</v>
      </c>
      <c r="E14" s="99">
        <f>SUM(E15:E26)</f>
        <v>33958926</v>
      </c>
      <c r="F14" s="41"/>
      <c r="M14" s="5"/>
      <c r="N14" s="5"/>
      <c r="O14" s="5"/>
      <c r="P14" s="5"/>
      <c r="Q14" s="5"/>
      <c r="R14" s="5"/>
      <c r="S14" s="5"/>
      <c r="T14" s="5"/>
    </row>
    <row r="15" spans="1:20" s="4" customFormat="1" ht="136.5" customHeight="1" x14ac:dyDescent="0.25">
      <c r="A15" s="91"/>
      <c r="B15" s="2" t="s">
        <v>365</v>
      </c>
      <c r="C15" s="100">
        <v>276769800</v>
      </c>
      <c r="D15" s="104"/>
      <c r="E15" s="104"/>
      <c r="F15" s="127" t="s">
        <v>356</v>
      </c>
      <c r="M15" s="5"/>
      <c r="N15" s="5"/>
      <c r="O15" s="5"/>
      <c r="P15" s="5"/>
      <c r="Q15" s="5"/>
      <c r="R15" s="5"/>
      <c r="S15" s="5"/>
      <c r="T15" s="5"/>
    </row>
    <row r="16" spans="1:20" s="4" customFormat="1" ht="92.25" customHeight="1" x14ac:dyDescent="0.25">
      <c r="A16" s="91"/>
      <c r="B16" s="2" t="s">
        <v>241</v>
      </c>
      <c r="C16" s="100">
        <v>48936500</v>
      </c>
      <c r="D16" s="104"/>
      <c r="E16" s="104"/>
      <c r="F16" s="127" t="s">
        <v>357</v>
      </c>
      <c r="M16" s="5"/>
      <c r="N16" s="5"/>
      <c r="O16" s="5"/>
      <c r="P16" s="5"/>
      <c r="Q16" s="5"/>
      <c r="R16" s="5"/>
      <c r="S16" s="5"/>
      <c r="T16" s="5"/>
    </row>
    <row r="17" spans="1:20" s="4" customFormat="1" ht="94.5" customHeight="1" x14ac:dyDescent="0.25">
      <c r="A17" s="91"/>
      <c r="B17" s="13" t="s">
        <v>241</v>
      </c>
      <c r="C17" s="100">
        <v>136210600</v>
      </c>
      <c r="D17" s="104"/>
      <c r="E17" s="104"/>
      <c r="F17" s="127" t="s">
        <v>362</v>
      </c>
      <c r="M17" s="5"/>
      <c r="N17" s="5"/>
      <c r="O17" s="5"/>
      <c r="P17" s="5"/>
      <c r="Q17" s="5"/>
      <c r="R17" s="5"/>
      <c r="S17" s="5"/>
      <c r="T17" s="5"/>
    </row>
    <row r="18" spans="1:20" s="4" customFormat="1" ht="93" customHeight="1" x14ac:dyDescent="0.25">
      <c r="A18" s="91"/>
      <c r="B18" s="13" t="s">
        <v>366</v>
      </c>
      <c r="C18" s="100">
        <v>98356100</v>
      </c>
      <c r="D18" s="104"/>
      <c r="E18" s="104"/>
      <c r="F18" s="127" t="s">
        <v>305</v>
      </c>
      <c r="M18" s="5"/>
      <c r="N18" s="5"/>
      <c r="O18" s="5"/>
      <c r="P18" s="5"/>
      <c r="Q18" s="5"/>
      <c r="R18" s="5"/>
      <c r="S18" s="5"/>
      <c r="T18" s="5"/>
    </row>
    <row r="19" spans="1:20" s="4" customFormat="1" ht="107.25" customHeight="1" x14ac:dyDescent="0.25">
      <c r="A19" s="91"/>
      <c r="B19" s="13" t="s">
        <v>367</v>
      </c>
      <c r="C19" s="100">
        <v>5784700</v>
      </c>
      <c r="D19" s="104"/>
      <c r="E19" s="104"/>
      <c r="F19" s="127" t="s">
        <v>304</v>
      </c>
      <c r="M19" s="5"/>
      <c r="N19" s="5"/>
      <c r="O19" s="5"/>
      <c r="P19" s="5"/>
      <c r="Q19" s="5"/>
      <c r="R19" s="5"/>
      <c r="S19" s="5"/>
      <c r="T19" s="5"/>
    </row>
    <row r="20" spans="1:20" s="4" customFormat="1" ht="120" x14ac:dyDescent="0.25">
      <c r="A20" s="91"/>
      <c r="B20" s="13" t="s">
        <v>289</v>
      </c>
      <c r="C20" s="100">
        <v>15715000</v>
      </c>
      <c r="D20" s="104"/>
      <c r="E20" s="104"/>
      <c r="F20" s="127" t="s">
        <v>359</v>
      </c>
      <c r="M20" s="5"/>
      <c r="N20" s="5"/>
      <c r="O20" s="5"/>
      <c r="P20" s="5"/>
      <c r="Q20" s="5"/>
      <c r="R20" s="5"/>
      <c r="S20" s="5"/>
      <c r="T20" s="5"/>
    </row>
    <row r="21" spans="1:20" s="4" customFormat="1" ht="93" customHeight="1" x14ac:dyDescent="0.25">
      <c r="A21" s="91"/>
      <c r="B21" s="12" t="s">
        <v>290</v>
      </c>
      <c r="C21" s="100">
        <v>47168100</v>
      </c>
      <c r="D21" s="104"/>
      <c r="E21" s="104"/>
      <c r="F21" s="127" t="s">
        <v>358</v>
      </c>
      <c r="M21" s="5"/>
      <c r="N21" s="5"/>
      <c r="O21" s="5"/>
      <c r="P21" s="5"/>
      <c r="Q21" s="5"/>
      <c r="R21" s="5"/>
      <c r="S21" s="5"/>
      <c r="T21" s="5"/>
    </row>
    <row r="22" spans="1:20" s="4" customFormat="1" ht="94.5" customHeight="1" x14ac:dyDescent="0.25">
      <c r="A22" s="91"/>
      <c r="B22" s="12" t="s">
        <v>241</v>
      </c>
      <c r="C22" s="100">
        <v>108929000</v>
      </c>
      <c r="D22" s="104"/>
      <c r="E22" s="104"/>
      <c r="F22" s="127" t="s">
        <v>306</v>
      </c>
      <c r="M22" s="5"/>
      <c r="N22" s="5"/>
      <c r="O22" s="5"/>
      <c r="P22" s="5"/>
      <c r="Q22" s="5"/>
      <c r="R22" s="5"/>
      <c r="S22" s="5"/>
      <c r="T22" s="5"/>
    </row>
    <row r="23" spans="1:20" s="4" customFormat="1" ht="31.5" customHeight="1" x14ac:dyDescent="0.25">
      <c r="A23" s="91"/>
      <c r="B23" s="2"/>
      <c r="C23" s="100"/>
      <c r="D23" s="104"/>
      <c r="E23" s="104">
        <v>958926</v>
      </c>
      <c r="F23" s="127" t="s">
        <v>307</v>
      </c>
      <c r="M23" s="5"/>
      <c r="N23" s="5"/>
      <c r="O23" s="5"/>
      <c r="P23" s="5"/>
      <c r="Q23" s="5"/>
      <c r="R23" s="5"/>
      <c r="S23" s="5"/>
      <c r="T23" s="5"/>
    </row>
    <row r="24" spans="1:20" s="4" customFormat="1" ht="60" x14ac:dyDescent="0.25">
      <c r="A24" s="91"/>
      <c r="B24" s="2"/>
      <c r="C24" s="100"/>
      <c r="D24" s="104"/>
      <c r="E24" s="104">
        <v>33000000</v>
      </c>
      <c r="F24" s="127" t="s">
        <v>291</v>
      </c>
      <c r="M24" s="5"/>
      <c r="N24" s="5"/>
      <c r="O24" s="5"/>
      <c r="P24" s="5"/>
      <c r="Q24" s="5"/>
      <c r="R24" s="5"/>
      <c r="S24" s="5"/>
      <c r="T24" s="5"/>
    </row>
    <row r="25" spans="1:20" s="4" customFormat="1" ht="70.5" customHeight="1" x14ac:dyDescent="0.25">
      <c r="A25" s="91"/>
      <c r="B25" s="2"/>
      <c r="C25" s="100"/>
      <c r="D25" s="104">
        <f>16382600+33000000</f>
        <v>49382600</v>
      </c>
      <c r="E25" s="126"/>
      <c r="F25" s="12" t="s">
        <v>416</v>
      </c>
      <c r="M25" s="5"/>
      <c r="N25" s="5"/>
      <c r="O25" s="5"/>
      <c r="P25" s="5"/>
      <c r="Q25" s="5"/>
      <c r="R25" s="5"/>
      <c r="S25" s="5"/>
      <c r="T25" s="5"/>
    </row>
    <row r="26" spans="1:20" ht="45" x14ac:dyDescent="0.25">
      <c r="A26" s="91"/>
      <c r="B26" s="83" t="s">
        <v>308</v>
      </c>
      <c r="C26" s="101">
        <v>84539000</v>
      </c>
      <c r="D26" s="128"/>
      <c r="E26" s="128"/>
      <c r="F26" s="84" t="s">
        <v>309</v>
      </c>
    </row>
    <row r="27" spans="1:20" s="44" customFormat="1" ht="42.75" x14ac:dyDescent="0.25">
      <c r="A27" s="91" t="s">
        <v>189</v>
      </c>
      <c r="B27" s="39" t="s">
        <v>190</v>
      </c>
      <c r="C27" s="98">
        <v>0</v>
      </c>
      <c r="D27" s="98">
        <v>0</v>
      </c>
      <c r="E27" s="98">
        <v>0</v>
      </c>
      <c r="F27" s="24"/>
      <c r="G27" s="43"/>
      <c r="H27" s="43"/>
      <c r="I27" s="43"/>
      <c r="J27" s="43"/>
      <c r="K27" s="43"/>
      <c r="L27" s="43"/>
    </row>
    <row r="28" spans="1:20" s="48" customFormat="1" ht="30" x14ac:dyDescent="0.25">
      <c r="A28" s="45"/>
      <c r="B28" s="27" t="s">
        <v>32</v>
      </c>
      <c r="C28" s="99">
        <v>0</v>
      </c>
      <c r="D28" s="99">
        <v>0</v>
      </c>
      <c r="E28" s="99">
        <v>0</v>
      </c>
      <c r="F28" s="46"/>
      <c r="G28" s="47"/>
      <c r="H28" s="47"/>
      <c r="I28" s="47"/>
      <c r="J28" s="47"/>
      <c r="K28" s="47"/>
      <c r="L28" s="47"/>
    </row>
    <row r="29" spans="1:20" ht="90" x14ac:dyDescent="0.25">
      <c r="A29" s="91"/>
      <c r="B29" s="13" t="s">
        <v>292</v>
      </c>
      <c r="C29" s="100">
        <v>0</v>
      </c>
      <c r="D29" s="104">
        <v>0</v>
      </c>
      <c r="E29" s="104">
        <v>0</v>
      </c>
      <c r="F29" s="24" t="s">
        <v>376</v>
      </c>
    </row>
    <row r="30" spans="1:20" ht="57" x14ac:dyDescent="0.25">
      <c r="A30" s="42" t="s">
        <v>278</v>
      </c>
      <c r="B30" s="24" t="s">
        <v>279</v>
      </c>
      <c r="C30" s="98">
        <v>0</v>
      </c>
      <c r="D30" s="98">
        <v>0</v>
      </c>
      <c r="E30" s="98">
        <v>1710000</v>
      </c>
      <c r="F30" s="13"/>
    </row>
    <row r="31" spans="1:20" ht="30" x14ac:dyDescent="0.25">
      <c r="A31" s="91"/>
      <c r="B31" s="27" t="s">
        <v>129</v>
      </c>
      <c r="C31" s="99">
        <v>0</v>
      </c>
      <c r="D31" s="99">
        <v>0</v>
      </c>
      <c r="E31" s="99">
        <v>1710000</v>
      </c>
      <c r="F31" s="20"/>
    </row>
    <row r="32" spans="1:20" ht="77.25" customHeight="1" x14ac:dyDescent="0.25">
      <c r="A32" s="42"/>
      <c r="B32" s="2" t="s">
        <v>205</v>
      </c>
      <c r="C32" s="100"/>
      <c r="D32" s="104"/>
      <c r="E32" s="104">
        <v>1710000</v>
      </c>
      <c r="F32" s="84" t="s">
        <v>377</v>
      </c>
    </row>
    <row r="33" spans="1:20" s="4" customFormat="1" ht="48" customHeight="1" x14ac:dyDescent="0.25">
      <c r="A33" s="91" t="s">
        <v>92</v>
      </c>
      <c r="B33" s="39" t="s">
        <v>35</v>
      </c>
      <c r="C33" s="96">
        <v>165970815</v>
      </c>
      <c r="D33" s="96">
        <v>10001050</v>
      </c>
      <c r="E33" s="96">
        <v>109414712</v>
      </c>
      <c r="F33" s="84"/>
      <c r="M33" s="5"/>
      <c r="N33" s="5"/>
      <c r="O33" s="5"/>
      <c r="P33" s="5"/>
      <c r="Q33" s="5"/>
      <c r="R33" s="5"/>
      <c r="S33" s="5"/>
      <c r="T33" s="5"/>
    </row>
    <row r="34" spans="1:20" s="4" customFormat="1" ht="42.75" x14ac:dyDescent="0.25">
      <c r="A34" s="91" t="s">
        <v>93</v>
      </c>
      <c r="B34" s="39" t="s">
        <v>36</v>
      </c>
      <c r="C34" s="96">
        <v>165944715</v>
      </c>
      <c r="D34" s="96">
        <v>0</v>
      </c>
      <c r="E34" s="96">
        <v>102439223</v>
      </c>
      <c r="F34" s="84"/>
      <c r="M34" s="5"/>
      <c r="N34" s="5"/>
      <c r="O34" s="5"/>
      <c r="P34" s="5"/>
      <c r="Q34" s="5"/>
      <c r="R34" s="5"/>
      <c r="S34" s="5"/>
      <c r="T34" s="5"/>
    </row>
    <row r="35" spans="1:20" s="4" customFormat="1" x14ac:dyDescent="0.25">
      <c r="A35" s="91"/>
      <c r="B35" s="27" t="s">
        <v>37</v>
      </c>
      <c r="C35" s="97">
        <v>165944715</v>
      </c>
      <c r="D35" s="97">
        <v>0</v>
      </c>
      <c r="E35" s="97">
        <v>102439223</v>
      </c>
      <c r="F35" s="84"/>
      <c r="M35" s="5"/>
      <c r="N35" s="5"/>
      <c r="O35" s="5"/>
      <c r="P35" s="5"/>
      <c r="Q35" s="5"/>
      <c r="R35" s="5"/>
      <c r="S35" s="5"/>
      <c r="T35" s="5"/>
    </row>
    <row r="36" spans="1:20" s="4" customFormat="1" ht="46.5" customHeight="1" x14ac:dyDescent="0.25">
      <c r="A36" s="91"/>
      <c r="B36" s="2" t="s">
        <v>199</v>
      </c>
      <c r="C36" s="97"/>
      <c r="D36" s="103"/>
      <c r="E36" s="103">
        <v>24226860</v>
      </c>
      <c r="F36" s="84" t="s">
        <v>380</v>
      </c>
      <c r="M36" s="5"/>
      <c r="N36" s="5"/>
      <c r="O36" s="5"/>
      <c r="P36" s="5"/>
      <c r="Q36" s="5"/>
      <c r="R36" s="5"/>
      <c r="S36" s="5"/>
      <c r="T36" s="5"/>
    </row>
    <row r="37" spans="1:20" s="4" customFormat="1" ht="47.25" customHeight="1" x14ac:dyDescent="0.25">
      <c r="A37" s="91"/>
      <c r="B37" s="2" t="s">
        <v>242</v>
      </c>
      <c r="C37" s="97"/>
      <c r="D37" s="103"/>
      <c r="E37" s="103">
        <v>4908000</v>
      </c>
      <c r="F37" s="84" t="s">
        <v>319</v>
      </c>
      <c r="M37" s="5"/>
      <c r="N37" s="5"/>
      <c r="O37" s="5"/>
      <c r="P37" s="5"/>
      <c r="Q37" s="5"/>
      <c r="R37" s="5"/>
      <c r="S37" s="5"/>
      <c r="T37" s="5"/>
    </row>
    <row r="38" spans="1:20" s="4" customFormat="1" ht="93" customHeight="1" x14ac:dyDescent="0.25">
      <c r="A38" s="91"/>
      <c r="B38" s="2" t="s">
        <v>243</v>
      </c>
      <c r="C38" s="99">
        <v>-2377135</v>
      </c>
      <c r="D38" s="103"/>
      <c r="E38" s="103">
        <v>970942</v>
      </c>
      <c r="F38" s="84" t="s">
        <v>379</v>
      </c>
      <c r="M38" s="5"/>
      <c r="N38" s="5"/>
      <c r="O38" s="5"/>
      <c r="P38" s="5"/>
      <c r="Q38" s="5"/>
      <c r="R38" s="5"/>
      <c r="S38" s="5"/>
      <c r="T38" s="5"/>
    </row>
    <row r="39" spans="1:20" s="4" customFormat="1" ht="93" customHeight="1" x14ac:dyDescent="0.25">
      <c r="A39" s="91"/>
      <c r="B39" s="23" t="s">
        <v>244</v>
      </c>
      <c r="C39" s="102"/>
      <c r="D39" s="100"/>
      <c r="E39" s="100">
        <v>65836934</v>
      </c>
      <c r="F39" s="12" t="s">
        <v>360</v>
      </c>
      <c r="M39" s="5"/>
      <c r="N39" s="5"/>
      <c r="O39" s="5"/>
      <c r="P39" s="5"/>
      <c r="Q39" s="5"/>
      <c r="R39" s="5"/>
      <c r="S39" s="5"/>
      <c r="T39" s="5"/>
    </row>
    <row r="40" spans="1:20" s="4" customFormat="1" ht="59.25" customHeight="1" x14ac:dyDescent="0.25">
      <c r="A40" s="91"/>
      <c r="B40" s="23" t="s">
        <v>245</v>
      </c>
      <c r="C40" s="102"/>
      <c r="D40" s="100"/>
      <c r="E40" s="100">
        <v>1066172</v>
      </c>
      <c r="F40" s="125" t="s">
        <v>307</v>
      </c>
      <c r="M40" s="5"/>
      <c r="N40" s="5"/>
      <c r="O40" s="5"/>
      <c r="P40" s="5"/>
      <c r="Q40" s="5"/>
      <c r="R40" s="5"/>
      <c r="S40" s="5"/>
      <c r="T40" s="5"/>
    </row>
    <row r="41" spans="1:20" ht="46.5" customHeight="1" x14ac:dyDescent="0.25">
      <c r="A41" s="91"/>
      <c r="B41" s="2" t="s">
        <v>199</v>
      </c>
      <c r="C41" s="103">
        <v>100654350</v>
      </c>
      <c r="D41" s="103"/>
      <c r="E41" s="103"/>
      <c r="F41" s="12" t="s">
        <v>381</v>
      </c>
      <c r="G41" s="5"/>
      <c r="H41" s="5"/>
      <c r="I41" s="5"/>
      <c r="J41" s="5"/>
      <c r="K41" s="5"/>
      <c r="L41" s="5"/>
    </row>
    <row r="42" spans="1:20" ht="30" x14ac:dyDescent="0.25">
      <c r="A42" s="45"/>
      <c r="B42" s="23" t="s">
        <v>293</v>
      </c>
      <c r="C42" s="103"/>
      <c r="D42" s="103"/>
      <c r="E42" s="103">
        <v>2618268</v>
      </c>
      <c r="F42" s="12" t="s">
        <v>378</v>
      </c>
      <c r="G42" s="5"/>
      <c r="H42" s="5"/>
      <c r="I42" s="5"/>
      <c r="J42" s="5"/>
      <c r="K42" s="5"/>
      <c r="L42" s="5"/>
    </row>
    <row r="43" spans="1:20" ht="60" x14ac:dyDescent="0.25">
      <c r="A43" s="45"/>
      <c r="B43" s="23" t="s">
        <v>246</v>
      </c>
      <c r="C43" s="103"/>
      <c r="D43" s="103"/>
      <c r="E43" s="103">
        <v>36229</v>
      </c>
      <c r="F43" s="13" t="s">
        <v>310</v>
      </c>
      <c r="G43" s="5"/>
      <c r="H43" s="5"/>
      <c r="I43" s="5"/>
      <c r="J43" s="5"/>
      <c r="K43" s="5"/>
      <c r="L43" s="5"/>
    </row>
    <row r="44" spans="1:20" ht="60" x14ac:dyDescent="0.25">
      <c r="A44" s="45"/>
      <c r="B44" s="23" t="s">
        <v>247</v>
      </c>
      <c r="C44" s="103"/>
      <c r="D44" s="103"/>
      <c r="E44" s="103">
        <v>725818</v>
      </c>
      <c r="F44" s="13" t="s">
        <v>311</v>
      </c>
      <c r="G44" s="5"/>
      <c r="H44" s="5"/>
      <c r="I44" s="5"/>
      <c r="J44" s="5"/>
      <c r="K44" s="5"/>
      <c r="L44" s="5"/>
    </row>
    <row r="45" spans="1:20" ht="45" x14ac:dyDescent="0.25">
      <c r="A45" s="45"/>
      <c r="B45" s="23" t="s">
        <v>242</v>
      </c>
      <c r="C45" s="103"/>
      <c r="D45" s="103"/>
      <c r="E45" s="103">
        <v>2050000</v>
      </c>
      <c r="F45" s="13" t="s">
        <v>312</v>
      </c>
      <c r="G45" s="5"/>
      <c r="H45" s="5"/>
      <c r="I45" s="5"/>
      <c r="J45" s="5"/>
      <c r="K45" s="5"/>
      <c r="L45" s="5"/>
    </row>
    <row r="46" spans="1:20" ht="75" x14ac:dyDescent="0.25">
      <c r="A46" s="45"/>
      <c r="B46" s="2" t="s">
        <v>294</v>
      </c>
      <c r="C46" s="103">
        <v>67667500</v>
      </c>
      <c r="D46" s="103"/>
      <c r="E46" s="103"/>
      <c r="F46" s="13" t="s">
        <v>313</v>
      </c>
      <c r="G46" s="5"/>
      <c r="H46" s="5"/>
      <c r="I46" s="5"/>
      <c r="J46" s="5"/>
      <c r="K46" s="5"/>
      <c r="L46" s="5"/>
    </row>
    <row r="47" spans="1:20" s="44" customFormat="1" ht="75" customHeight="1" x14ac:dyDescent="0.25">
      <c r="A47" s="91" t="s">
        <v>138</v>
      </c>
      <c r="B47" s="39" t="s">
        <v>139</v>
      </c>
      <c r="C47" s="96">
        <v>0</v>
      </c>
      <c r="D47" s="96">
        <v>0</v>
      </c>
      <c r="E47" s="96">
        <v>405108</v>
      </c>
      <c r="F47" s="28"/>
    </row>
    <row r="48" spans="1:20" x14ac:dyDescent="0.25">
      <c r="A48" s="45"/>
      <c r="B48" s="27" t="s">
        <v>37</v>
      </c>
      <c r="C48" s="97">
        <v>0</v>
      </c>
      <c r="D48" s="97">
        <v>0</v>
      </c>
      <c r="E48" s="97">
        <v>383000</v>
      </c>
      <c r="F48" s="12"/>
      <c r="G48" s="5"/>
      <c r="H48" s="5"/>
      <c r="I48" s="5"/>
      <c r="J48" s="5"/>
      <c r="K48" s="5"/>
      <c r="L48" s="5"/>
    </row>
    <row r="49" spans="1:20" x14ac:dyDescent="0.25">
      <c r="A49" s="45"/>
      <c r="B49" s="2"/>
      <c r="C49" s="97"/>
      <c r="D49" s="104"/>
      <c r="E49" s="104">
        <v>383000</v>
      </c>
      <c r="F49" s="12" t="s">
        <v>295</v>
      </c>
      <c r="G49" s="5"/>
      <c r="H49" s="5"/>
      <c r="I49" s="5"/>
      <c r="J49" s="5"/>
      <c r="K49" s="5"/>
      <c r="L49" s="5"/>
    </row>
    <row r="50" spans="1:20" ht="45" x14ac:dyDescent="0.25">
      <c r="A50" s="45"/>
      <c r="B50" s="27" t="s">
        <v>86</v>
      </c>
      <c r="C50" s="97">
        <v>0</v>
      </c>
      <c r="D50" s="97">
        <v>0</v>
      </c>
      <c r="E50" s="97">
        <v>22108</v>
      </c>
      <c r="F50" s="12"/>
      <c r="G50" s="5"/>
      <c r="H50" s="5"/>
      <c r="I50" s="5"/>
      <c r="J50" s="5"/>
      <c r="K50" s="5"/>
      <c r="L50" s="5"/>
    </row>
    <row r="51" spans="1:20" x14ac:dyDescent="0.25">
      <c r="A51" s="45"/>
      <c r="B51" s="2"/>
      <c r="C51" s="97"/>
      <c r="D51" s="104"/>
      <c r="E51" s="104">
        <v>22108</v>
      </c>
      <c r="F51" s="12" t="s">
        <v>295</v>
      </c>
      <c r="G51" s="5"/>
      <c r="H51" s="5"/>
      <c r="I51" s="5"/>
      <c r="J51" s="5"/>
      <c r="K51" s="5"/>
      <c r="L51" s="5"/>
    </row>
    <row r="52" spans="1:20" ht="33" customHeight="1" x14ac:dyDescent="0.25">
      <c r="A52" s="91" t="s">
        <v>159</v>
      </c>
      <c r="B52" s="39" t="s">
        <v>160</v>
      </c>
      <c r="C52" s="96">
        <v>26100</v>
      </c>
      <c r="D52" s="96">
        <v>10001050</v>
      </c>
      <c r="E52" s="96">
        <v>2605824</v>
      </c>
      <c r="F52" s="23"/>
      <c r="G52" s="5"/>
      <c r="H52" s="5"/>
      <c r="I52" s="5"/>
      <c r="J52" s="5"/>
      <c r="K52" s="5"/>
      <c r="L52" s="5"/>
    </row>
    <row r="53" spans="1:20" x14ac:dyDescent="0.25">
      <c r="A53" s="91"/>
      <c r="B53" s="27" t="s">
        <v>37</v>
      </c>
      <c r="C53" s="97">
        <v>0</v>
      </c>
      <c r="D53" s="97">
        <v>0</v>
      </c>
      <c r="E53" s="97">
        <v>2605824</v>
      </c>
      <c r="F53" s="23"/>
      <c r="G53" s="5"/>
      <c r="H53" s="5"/>
      <c r="I53" s="5"/>
      <c r="J53" s="5"/>
      <c r="K53" s="5"/>
      <c r="L53" s="5"/>
    </row>
    <row r="54" spans="1:20" ht="106.5" customHeight="1" x14ac:dyDescent="0.25">
      <c r="A54" s="91"/>
      <c r="B54" s="23" t="s">
        <v>314</v>
      </c>
      <c r="C54" s="103"/>
      <c r="D54" s="97"/>
      <c r="E54" s="103">
        <v>1045496</v>
      </c>
      <c r="F54" s="125" t="s">
        <v>307</v>
      </c>
      <c r="G54" s="5"/>
      <c r="H54" s="5"/>
      <c r="I54" s="5"/>
      <c r="J54" s="5"/>
      <c r="K54" s="5"/>
      <c r="L54" s="5"/>
    </row>
    <row r="55" spans="1:20" ht="76.5" customHeight="1" x14ac:dyDescent="0.25">
      <c r="A55" s="91"/>
      <c r="B55" s="23" t="s">
        <v>299</v>
      </c>
      <c r="C55" s="103"/>
      <c r="D55" s="103"/>
      <c r="E55" s="129">
        <v>1560328</v>
      </c>
      <c r="F55" s="125" t="s">
        <v>307</v>
      </c>
    </row>
    <row r="56" spans="1:20" ht="45" x14ac:dyDescent="0.25">
      <c r="A56" s="91"/>
      <c r="B56" s="27" t="s">
        <v>86</v>
      </c>
      <c r="C56" s="97">
        <v>26100</v>
      </c>
      <c r="D56" s="97">
        <v>1050</v>
      </c>
      <c r="E56" s="97">
        <v>0</v>
      </c>
      <c r="F56" s="21"/>
    </row>
    <row r="57" spans="1:20" ht="30" x14ac:dyDescent="0.25">
      <c r="A57" s="91"/>
      <c r="B57" s="2"/>
      <c r="C57" s="103">
        <v>26100</v>
      </c>
      <c r="D57" s="103">
        <v>1050</v>
      </c>
      <c r="E57" s="103"/>
      <c r="F57" s="21" t="s">
        <v>382</v>
      </c>
    </row>
    <row r="58" spans="1:20" s="48" customFormat="1" ht="17.25" customHeight="1" x14ac:dyDescent="0.25">
      <c r="A58" s="45"/>
      <c r="B58" s="27" t="s">
        <v>45</v>
      </c>
      <c r="C58" s="97">
        <v>0</v>
      </c>
      <c r="D58" s="97">
        <v>10000000</v>
      </c>
      <c r="E58" s="97">
        <v>0</v>
      </c>
      <c r="F58" s="51"/>
      <c r="G58" s="47"/>
      <c r="H58" s="47"/>
      <c r="I58" s="47"/>
      <c r="J58" s="47"/>
      <c r="K58" s="47"/>
      <c r="L58" s="47"/>
    </row>
    <row r="59" spans="1:20" ht="60" x14ac:dyDescent="0.25">
      <c r="A59" s="91"/>
      <c r="B59" s="2" t="s">
        <v>209</v>
      </c>
      <c r="C59" s="97"/>
      <c r="D59" s="103">
        <v>10000000</v>
      </c>
      <c r="E59" s="130"/>
      <c r="F59" s="41" t="s">
        <v>383</v>
      </c>
    </row>
    <row r="60" spans="1:20" s="4" customFormat="1" ht="72" customHeight="1" x14ac:dyDescent="0.25">
      <c r="A60" s="91" t="s">
        <v>161</v>
      </c>
      <c r="B60" s="39" t="s">
        <v>162</v>
      </c>
      <c r="C60" s="96">
        <v>0</v>
      </c>
      <c r="D60" s="96">
        <v>0</v>
      </c>
      <c r="E60" s="96">
        <v>3964557</v>
      </c>
      <c r="F60" s="22"/>
      <c r="M60" s="5"/>
      <c r="N60" s="5"/>
      <c r="O60" s="5"/>
      <c r="P60" s="5"/>
      <c r="Q60" s="5"/>
      <c r="R60" s="5"/>
      <c r="S60" s="5"/>
      <c r="T60" s="5"/>
    </row>
    <row r="61" spans="1:20" s="4" customFormat="1" ht="17.25" customHeight="1" x14ac:dyDescent="0.25">
      <c r="A61" s="45"/>
      <c r="B61" s="27" t="s">
        <v>45</v>
      </c>
      <c r="C61" s="102">
        <v>0</v>
      </c>
      <c r="D61" s="102">
        <v>0</v>
      </c>
      <c r="E61" s="102">
        <v>3964557</v>
      </c>
      <c r="F61" s="23"/>
      <c r="M61" s="5"/>
      <c r="N61" s="5"/>
      <c r="O61" s="5"/>
      <c r="P61" s="5"/>
      <c r="Q61" s="5"/>
      <c r="R61" s="5"/>
      <c r="S61" s="5"/>
      <c r="T61" s="5"/>
    </row>
    <row r="62" spans="1:20" s="4" customFormat="1" ht="81.75" customHeight="1" x14ac:dyDescent="0.25">
      <c r="A62" s="45"/>
      <c r="B62" s="2" t="s">
        <v>210</v>
      </c>
      <c r="C62" s="104"/>
      <c r="D62" s="104"/>
      <c r="E62" s="131">
        <v>3964557</v>
      </c>
      <c r="F62" s="125" t="s">
        <v>307</v>
      </c>
      <c r="M62" s="5"/>
      <c r="N62" s="5"/>
      <c r="O62" s="5"/>
      <c r="P62" s="5"/>
      <c r="Q62" s="5"/>
      <c r="R62" s="5"/>
      <c r="S62" s="5"/>
      <c r="T62" s="5"/>
    </row>
    <row r="63" spans="1:20" s="4" customFormat="1" ht="42.75" x14ac:dyDescent="0.25">
      <c r="A63" s="91" t="s">
        <v>94</v>
      </c>
      <c r="B63" s="26" t="s">
        <v>38</v>
      </c>
      <c r="C63" s="96">
        <f>C64+C84+C91</f>
        <v>373258645</v>
      </c>
      <c r="D63" s="96">
        <f>D64+D84+D91</f>
        <v>191036692</v>
      </c>
      <c r="E63" s="96">
        <f>E64+E84+E91</f>
        <v>71130536</v>
      </c>
      <c r="F63" s="93"/>
      <c r="M63" s="5"/>
      <c r="N63" s="5"/>
      <c r="O63" s="5"/>
      <c r="P63" s="5"/>
      <c r="Q63" s="5"/>
      <c r="R63" s="5"/>
      <c r="S63" s="5"/>
      <c r="T63" s="5"/>
    </row>
    <row r="64" spans="1:20" ht="43.5" customHeight="1" x14ac:dyDescent="0.25">
      <c r="A64" s="91" t="s">
        <v>95</v>
      </c>
      <c r="B64" s="26" t="s">
        <v>39</v>
      </c>
      <c r="C64" s="96">
        <f>C65</f>
        <v>384042645</v>
      </c>
      <c r="D64" s="96">
        <f t="shared" ref="D64:E64" si="3">D65</f>
        <v>191036692</v>
      </c>
      <c r="E64" s="96">
        <f t="shared" si="3"/>
        <v>52334357</v>
      </c>
      <c r="F64" s="2"/>
    </row>
    <row r="65" spans="1:12" ht="33.75" customHeight="1" x14ac:dyDescent="0.25">
      <c r="A65" s="91"/>
      <c r="B65" s="52" t="s">
        <v>40</v>
      </c>
      <c r="C65" s="97">
        <f>SUM(C66:C83)</f>
        <v>384042645</v>
      </c>
      <c r="D65" s="97">
        <f>SUM(D66:D83)</f>
        <v>191036692</v>
      </c>
      <c r="E65" s="97">
        <f>SUM(E66:E83)</f>
        <v>52334357</v>
      </c>
      <c r="F65" s="49"/>
    </row>
    <row r="66" spans="1:12" ht="105" customHeight="1" x14ac:dyDescent="0.25">
      <c r="A66" s="91"/>
      <c r="B66" s="93" t="s">
        <v>296</v>
      </c>
      <c r="C66" s="103">
        <f>309767+386295</f>
        <v>696062</v>
      </c>
      <c r="D66" s="103"/>
      <c r="E66" s="103"/>
      <c r="F66" s="125" t="s">
        <v>384</v>
      </c>
      <c r="G66" s="5"/>
      <c r="H66" s="5"/>
      <c r="I66" s="5"/>
      <c r="J66" s="5"/>
      <c r="K66" s="5"/>
      <c r="L66" s="5"/>
    </row>
    <row r="67" spans="1:12" ht="47.25" customHeight="1" x14ac:dyDescent="0.25">
      <c r="A67" s="91"/>
      <c r="B67" s="93" t="s">
        <v>248</v>
      </c>
      <c r="C67" s="100"/>
      <c r="D67" s="103"/>
      <c r="E67" s="103">
        <f>15810640+3300000</f>
        <v>19110640</v>
      </c>
      <c r="F67" s="125" t="s">
        <v>315</v>
      </c>
      <c r="G67" s="5"/>
      <c r="H67" s="5"/>
      <c r="I67" s="5"/>
      <c r="J67" s="5"/>
      <c r="K67" s="5"/>
      <c r="L67" s="5"/>
    </row>
    <row r="68" spans="1:12" ht="45" x14ac:dyDescent="0.25">
      <c r="A68" s="91"/>
      <c r="B68" s="93" t="s">
        <v>249</v>
      </c>
      <c r="C68" s="100"/>
      <c r="D68" s="103"/>
      <c r="E68" s="103">
        <f>7900000+6000000</f>
        <v>13900000</v>
      </c>
      <c r="F68" s="125" t="s">
        <v>418</v>
      </c>
      <c r="G68" s="5"/>
      <c r="H68" s="5"/>
      <c r="I68" s="5"/>
      <c r="J68" s="5"/>
      <c r="K68" s="5"/>
      <c r="L68" s="5"/>
    </row>
    <row r="69" spans="1:12" ht="75" x14ac:dyDescent="0.25">
      <c r="A69" s="91"/>
      <c r="B69" s="93" t="s">
        <v>250</v>
      </c>
      <c r="C69" s="100"/>
      <c r="D69" s="103"/>
      <c r="E69" s="103">
        <v>3698000</v>
      </c>
      <c r="F69" s="125" t="s">
        <v>417</v>
      </c>
      <c r="G69" s="5"/>
      <c r="H69" s="5"/>
      <c r="I69" s="5"/>
      <c r="J69" s="5"/>
      <c r="K69" s="5"/>
      <c r="L69" s="5"/>
    </row>
    <row r="70" spans="1:12" ht="60.75" customHeight="1" x14ac:dyDescent="0.25">
      <c r="A70" s="91"/>
      <c r="B70" s="93" t="s">
        <v>297</v>
      </c>
      <c r="C70" s="100">
        <v>486916600</v>
      </c>
      <c r="D70" s="103">
        <f>139249612-1564454</f>
        <v>137685158</v>
      </c>
      <c r="E70" s="103"/>
      <c r="F70" s="125" t="s">
        <v>413</v>
      </c>
      <c r="G70" s="5"/>
      <c r="H70" s="5"/>
      <c r="I70" s="5"/>
      <c r="J70" s="5"/>
      <c r="K70" s="5"/>
      <c r="L70" s="5"/>
    </row>
    <row r="71" spans="1:12" ht="65.25" customHeight="1" x14ac:dyDescent="0.25">
      <c r="A71" s="91"/>
      <c r="B71" s="93" t="s">
        <v>316</v>
      </c>
      <c r="C71" s="100"/>
      <c r="D71" s="103"/>
      <c r="E71" s="103">
        <f>8983119+1417766+781200</f>
        <v>11182085</v>
      </c>
      <c r="F71" s="125" t="s">
        <v>319</v>
      </c>
      <c r="G71" s="5"/>
      <c r="H71" s="5"/>
      <c r="I71" s="5"/>
      <c r="J71" s="5"/>
      <c r="K71" s="5"/>
      <c r="L71" s="5"/>
    </row>
    <row r="72" spans="1:12" ht="243.75" customHeight="1" x14ac:dyDescent="0.25">
      <c r="A72" s="91"/>
      <c r="B72" s="93" t="s">
        <v>252</v>
      </c>
      <c r="C72" s="103">
        <f>36873400-15875200</f>
        <v>20998200</v>
      </c>
      <c r="D72" s="103"/>
      <c r="E72" s="103"/>
      <c r="F72" s="125" t="s">
        <v>354</v>
      </c>
      <c r="G72" s="5"/>
      <c r="H72" s="5"/>
      <c r="I72" s="5"/>
      <c r="J72" s="5"/>
      <c r="K72" s="5"/>
      <c r="L72" s="5"/>
    </row>
    <row r="73" spans="1:12" ht="81" customHeight="1" x14ac:dyDescent="0.25">
      <c r="A73" s="91"/>
      <c r="B73" s="93" t="s">
        <v>253</v>
      </c>
      <c r="C73" s="103">
        <f>12500+4000+130929</f>
        <v>147429</v>
      </c>
      <c r="D73" s="103"/>
      <c r="E73" s="103"/>
      <c r="F73" s="125" t="s">
        <v>317</v>
      </c>
      <c r="G73" s="5"/>
      <c r="H73" s="5"/>
      <c r="I73" s="5"/>
      <c r="J73" s="5"/>
      <c r="K73" s="5"/>
      <c r="L73" s="5"/>
    </row>
    <row r="74" spans="1:12" ht="73.5" customHeight="1" x14ac:dyDescent="0.25">
      <c r="A74" s="91"/>
      <c r="B74" s="93" t="s">
        <v>254</v>
      </c>
      <c r="C74" s="103">
        <v>58354</v>
      </c>
      <c r="D74" s="103"/>
      <c r="E74" s="103"/>
      <c r="F74" s="125" t="s">
        <v>318</v>
      </c>
      <c r="G74" s="5"/>
      <c r="H74" s="5"/>
      <c r="I74" s="5"/>
      <c r="J74" s="5"/>
      <c r="K74" s="5"/>
      <c r="L74" s="5"/>
    </row>
    <row r="75" spans="1:12" ht="45" x14ac:dyDescent="0.25">
      <c r="A75" s="91"/>
      <c r="B75" s="93" t="s">
        <v>251</v>
      </c>
      <c r="C75" s="100"/>
      <c r="D75" s="103"/>
      <c r="E75" s="103">
        <v>20091</v>
      </c>
      <c r="F75" s="125" t="s">
        <v>307</v>
      </c>
      <c r="G75" s="5"/>
      <c r="H75" s="5"/>
      <c r="I75" s="5"/>
      <c r="J75" s="5"/>
      <c r="K75" s="5"/>
      <c r="L75" s="5"/>
    </row>
    <row r="76" spans="1:12" ht="49.5" customHeight="1" x14ac:dyDescent="0.25">
      <c r="A76" s="91"/>
      <c r="B76" s="93" t="s">
        <v>268</v>
      </c>
      <c r="C76" s="103"/>
      <c r="D76" s="103"/>
      <c r="E76" s="103">
        <f>5982895-3838459</f>
        <v>2144436</v>
      </c>
      <c r="F76" s="125" t="s">
        <v>320</v>
      </c>
      <c r="G76" s="5"/>
      <c r="H76" s="5"/>
      <c r="I76" s="5"/>
      <c r="J76" s="5"/>
      <c r="K76" s="5"/>
      <c r="L76" s="5"/>
    </row>
    <row r="77" spans="1:12" ht="90" customHeight="1" x14ac:dyDescent="0.25">
      <c r="A77" s="91"/>
      <c r="B77" s="93" t="s">
        <v>269</v>
      </c>
      <c r="C77" s="103"/>
      <c r="D77" s="103">
        <f>70648193-17296659</f>
        <v>53351534</v>
      </c>
      <c r="E77" s="103"/>
      <c r="F77" s="125" t="s">
        <v>321</v>
      </c>
      <c r="G77" s="5"/>
      <c r="H77" s="5"/>
      <c r="I77" s="5"/>
      <c r="J77" s="5"/>
      <c r="K77" s="5"/>
      <c r="L77" s="5"/>
    </row>
    <row r="78" spans="1:12" ht="82.5" customHeight="1" x14ac:dyDescent="0.25">
      <c r="A78" s="91"/>
      <c r="B78" s="93" t="s">
        <v>275</v>
      </c>
      <c r="C78" s="103"/>
      <c r="D78" s="103"/>
      <c r="E78" s="103">
        <v>45695</v>
      </c>
      <c r="F78" s="125" t="s">
        <v>322</v>
      </c>
      <c r="G78" s="5"/>
      <c r="H78" s="5"/>
      <c r="I78" s="5"/>
      <c r="J78" s="5"/>
      <c r="K78" s="5"/>
      <c r="L78" s="5"/>
    </row>
    <row r="79" spans="1:12" ht="106.5" hidden="1" customHeight="1" x14ac:dyDescent="0.25">
      <c r="A79" s="91"/>
      <c r="B79" s="93" t="s">
        <v>296</v>
      </c>
      <c r="C79" s="103"/>
      <c r="D79" s="103"/>
      <c r="E79" s="103"/>
      <c r="F79" s="125" t="s">
        <v>406</v>
      </c>
      <c r="G79" s="5"/>
      <c r="H79" s="5"/>
      <c r="I79" s="5"/>
      <c r="J79" s="5"/>
      <c r="K79" s="5"/>
      <c r="L79" s="5"/>
    </row>
    <row r="80" spans="1:12" ht="93" hidden="1" customHeight="1" x14ac:dyDescent="0.25">
      <c r="A80" s="91"/>
      <c r="B80" s="93" t="s">
        <v>407</v>
      </c>
      <c r="C80" s="103"/>
      <c r="D80" s="103"/>
      <c r="E80" s="103"/>
      <c r="F80" s="125" t="s">
        <v>408</v>
      </c>
      <c r="G80" s="5"/>
      <c r="H80" s="5"/>
      <c r="I80" s="5"/>
      <c r="J80" s="5"/>
      <c r="K80" s="5"/>
      <c r="L80" s="5"/>
    </row>
    <row r="81" spans="1:20" ht="33" hidden="1" customHeight="1" x14ac:dyDescent="0.25">
      <c r="A81" s="91"/>
      <c r="B81" s="93" t="s">
        <v>410</v>
      </c>
      <c r="C81" s="103"/>
      <c r="D81" s="103"/>
      <c r="E81" s="103"/>
      <c r="F81" s="125" t="s">
        <v>411</v>
      </c>
      <c r="G81" s="5"/>
      <c r="H81" s="5"/>
      <c r="I81" s="5"/>
      <c r="J81" s="5"/>
      <c r="K81" s="5"/>
      <c r="L81" s="5"/>
    </row>
    <row r="82" spans="1:20" ht="93" customHeight="1" x14ac:dyDescent="0.25">
      <c r="A82" s="91"/>
      <c r="B82" s="93" t="s">
        <v>409</v>
      </c>
      <c r="C82" s="103"/>
      <c r="D82" s="103"/>
      <c r="E82" s="103">
        <v>2233410</v>
      </c>
      <c r="F82" s="125" t="s">
        <v>415</v>
      </c>
      <c r="G82" s="5"/>
      <c r="H82" s="5"/>
      <c r="I82" s="5"/>
      <c r="J82" s="5"/>
      <c r="K82" s="5"/>
      <c r="L82" s="5"/>
    </row>
    <row r="83" spans="1:20" ht="93" customHeight="1" x14ac:dyDescent="0.25">
      <c r="A83" s="91"/>
      <c r="B83" s="93" t="s">
        <v>412</v>
      </c>
      <c r="C83" s="103">
        <v>-124774000</v>
      </c>
      <c r="D83" s="103"/>
      <c r="E83" s="103"/>
      <c r="F83" s="125" t="s">
        <v>414</v>
      </c>
      <c r="G83" s="5"/>
      <c r="H83" s="5"/>
      <c r="I83" s="5"/>
      <c r="J83" s="5"/>
      <c r="K83" s="5"/>
      <c r="L83" s="5"/>
    </row>
    <row r="84" spans="1:20" ht="28.5" x14ac:dyDescent="0.25">
      <c r="A84" s="91" t="s">
        <v>96</v>
      </c>
      <c r="B84" s="53" t="s">
        <v>41</v>
      </c>
      <c r="C84" s="96">
        <v>0</v>
      </c>
      <c r="D84" s="96">
        <v>0</v>
      </c>
      <c r="E84" s="96">
        <v>18796179</v>
      </c>
      <c r="F84" s="2"/>
      <c r="G84" s="5"/>
      <c r="H84" s="5"/>
      <c r="I84" s="5"/>
      <c r="J84" s="5"/>
      <c r="K84" s="5"/>
      <c r="L84" s="5"/>
    </row>
    <row r="85" spans="1:20" x14ac:dyDescent="0.25">
      <c r="A85" s="91"/>
      <c r="B85" s="46" t="s">
        <v>37</v>
      </c>
      <c r="C85" s="97">
        <v>0</v>
      </c>
      <c r="D85" s="97">
        <v>0</v>
      </c>
      <c r="E85" s="97">
        <v>3200000</v>
      </c>
      <c r="F85" s="93"/>
      <c r="G85" s="5"/>
      <c r="H85" s="5"/>
      <c r="I85" s="5"/>
      <c r="J85" s="5"/>
      <c r="K85" s="5"/>
      <c r="L85" s="5"/>
    </row>
    <row r="86" spans="1:20" x14ac:dyDescent="0.25">
      <c r="A86" s="91"/>
      <c r="B86" s="46"/>
      <c r="C86" s="97"/>
      <c r="D86" s="97"/>
      <c r="E86" s="97">
        <v>3200000</v>
      </c>
      <c r="F86" s="125" t="s">
        <v>295</v>
      </c>
      <c r="G86" s="5"/>
      <c r="H86" s="5"/>
      <c r="I86" s="5"/>
      <c r="J86" s="5"/>
      <c r="K86" s="5"/>
      <c r="L86" s="5"/>
    </row>
    <row r="87" spans="1:20" x14ac:dyDescent="0.25">
      <c r="A87" s="91"/>
      <c r="B87" s="52" t="s">
        <v>26</v>
      </c>
      <c r="C87" s="97">
        <v>0</v>
      </c>
      <c r="D87" s="97">
        <v>0</v>
      </c>
      <c r="E87" s="97">
        <v>15426619</v>
      </c>
      <c r="F87" s="125"/>
      <c r="G87" s="5"/>
      <c r="H87" s="5"/>
      <c r="I87" s="5"/>
      <c r="J87" s="5"/>
      <c r="K87" s="5"/>
      <c r="L87" s="5"/>
    </row>
    <row r="88" spans="1:20" ht="33" customHeight="1" x14ac:dyDescent="0.25">
      <c r="A88" s="91"/>
      <c r="B88" s="54" t="s">
        <v>323</v>
      </c>
      <c r="C88" s="97"/>
      <c r="D88" s="97"/>
      <c r="E88" s="132">
        <v>15426619</v>
      </c>
      <c r="F88" s="125" t="s">
        <v>255</v>
      </c>
      <c r="G88" s="5"/>
      <c r="H88" s="5"/>
      <c r="I88" s="5"/>
      <c r="J88" s="5"/>
      <c r="K88" s="5"/>
      <c r="L88" s="5"/>
    </row>
    <row r="89" spans="1:20" s="48" customFormat="1" ht="45" x14ac:dyDescent="0.25">
      <c r="A89" s="45"/>
      <c r="B89" s="46" t="s">
        <v>77</v>
      </c>
      <c r="C89" s="97">
        <v>0</v>
      </c>
      <c r="D89" s="97">
        <v>0</v>
      </c>
      <c r="E89" s="97">
        <v>169560</v>
      </c>
      <c r="F89" s="125"/>
      <c r="G89" s="47"/>
      <c r="H89" s="47"/>
      <c r="I89" s="47"/>
      <c r="J89" s="47"/>
      <c r="K89" s="47"/>
      <c r="L89" s="47"/>
    </row>
    <row r="90" spans="1:20" ht="18" customHeight="1" x14ac:dyDescent="0.25">
      <c r="A90" s="91"/>
      <c r="B90" s="13"/>
      <c r="C90" s="103"/>
      <c r="D90" s="103"/>
      <c r="E90" s="103">
        <v>169560</v>
      </c>
      <c r="F90" s="125" t="s">
        <v>298</v>
      </c>
    </row>
    <row r="91" spans="1:20" s="4" customFormat="1" ht="73.5" customHeight="1" x14ac:dyDescent="0.25">
      <c r="A91" s="91" t="s">
        <v>163</v>
      </c>
      <c r="B91" s="39" t="s">
        <v>164</v>
      </c>
      <c r="C91" s="96">
        <v>-10784000</v>
      </c>
      <c r="D91" s="96">
        <v>0</v>
      </c>
      <c r="E91" s="96">
        <v>0</v>
      </c>
      <c r="F91" s="125"/>
      <c r="M91" s="5"/>
      <c r="N91" s="5"/>
      <c r="O91" s="5"/>
      <c r="P91" s="5"/>
      <c r="Q91" s="5"/>
      <c r="R91" s="5"/>
      <c r="S91" s="5"/>
      <c r="T91" s="5"/>
    </row>
    <row r="92" spans="1:20" s="4" customFormat="1" ht="30" customHeight="1" x14ac:dyDescent="0.25">
      <c r="A92" s="91"/>
      <c r="B92" s="27" t="s">
        <v>40</v>
      </c>
      <c r="C92" s="97">
        <v>-10784000</v>
      </c>
      <c r="D92" s="97">
        <v>0</v>
      </c>
      <c r="E92" s="97">
        <v>0</v>
      </c>
      <c r="F92" s="125"/>
      <c r="M92" s="5"/>
      <c r="N92" s="5"/>
      <c r="O92" s="5"/>
      <c r="P92" s="5"/>
      <c r="Q92" s="5"/>
      <c r="R92" s="5"/>
      <c r="S92" s="5"/>
      <c r="T92" s="5"/>
    </row>
    <row r="93" spans="1:20" s="4" customFormat="1" ht="76.5" customHeight="1" x14ac:dyDescent="0.25">
      <c r="A93" s="91"/>
      <c r="B93" s="23" t="s">
        <v>363</v>
      </c>
      <c r="C93" s="103">
        <v>-10784000</v>
      </c>
      <c r="D93" s="103"/>
      <c r="E93" s="103"/>
      <c r="F93" s="125" t="s">
        <v>385</v>
      </c>
      <c r="M93" s="5"/>
      <c r="N93" s="5"/>
      <c r="O93" s="5"/>
      <c r="P93" s="5"/>
      <c r="Q93" s="5"/>
      <c r="R93" s="5"/>
      <c r="S93" s="5"/>
      <c r="T93" s="5"/>
    </row>
    <row r="94" spans="1:20" ht="42.75" x14ac:dyDescent="0.25">
      <c r="A94" s="91" t="s">
        <v>14</v>
      </c>
      <c r="B94" s="56" t="s">
        <v>15</v>
      </c>
      <c r="C94" s="96">
        <v>-247900</v>
      </c>
      <c r="D94" s="96">
        <v>0</v>
      </c>
      <c r="E94" s="96">
        <v>101308</v>
      </c>
      <c r="F94" s="2"/>
      <c r="G94" s="5"/>
      <c r="H94" s="5"/>
      <c r="I94" s="5"/>
      <c r="J94" s="5"/>
      <c r="K94" s="5"/>
      <c r="L94" s="5"/>
    </row>
    <row r="95" spans="1:20" ht="71.25" x14ac:dyDescent="0.25">
      <c r="A95" s="7" t="s">
        <v>197</v>
      </c>
      <c r="B95" s="9" t="s">
        <v>198</v>
      </c>
      <c r="C95" s="96">
        <v>-247900</v>
      </c>
      <c r="D95" s="96">
        <v>0</v>
      </c>
      <c r="E95" s="96">
        <v>101308</v>
      </c>
      <c r="F95" s="2"/>
      <c r="G95" s="89"/>
      <c r="H95" s="5"/>
      <c r="I95" s="5"/>
      <c r="J95" s="5"/>
      <c r="K95" s="5"/>
      <c r="L95" s="5"/>
    </row>
    <row r="96" spans="1:20" ht="30" customHeight="1" x14ac:dyDescent="0.25">
      <c r="A96" s="7"/>
      <c r="B96" s="10" t="s">
        <v>256</v>
      </c>
      <c r="C96" s="97">
        <v>-47002</v>
      </c>
      <c r="D96" s="97">
        <v>0</v>
      </c>
      <c r="E96" s="97">
        <v>19198</v>
      </c>
      <c r="F96" s="2"/>
      <c r="G96" s="5"/>
      <c r="H96" s="5"/>
      <c r="I96" s="5"/>
      <c r="J96" s="5"/>
      <c r="K96" s="5"/>
      <c r="L96" s="5"/>
    </row>
    <row r="97" spans="1:12" ht="30.75" customHeight="1" x14ac:dyDescent="0.25">
      <c r="A97" s="7"/>
      <c r="B97" s="9"/>
      <c r="C97" s="103">
        <v>-47002</v>
      </c>
      <c r="D97" s="96"/>
      <c r="E97" s="103">
        <v>19198</v>
      </c>
      <c r="F97" s="125" t="s">
        <v>307</v>
      </c>
      <c r="G97" s="5"/>
      <c r="H97" s="5"/>
      <c r="I97" s="5"/>
      <c r="J97" s="5"/>
      <c r="K97" s="5"/>
      <c r="L97" s="5"/>
    </row>
    <row r="98" spans="1:12" ht="16.5" customHeight="1" x14ac:dyDescent="0.25">
      <c r="A98" s="7"/>
      <c r="B98" s="10" t="s">
        <v>2</v>
      </c>
      <c r="C98" s="103">
        <v>-164492</v>
      </c>
      <c r="D98" s="103">
        <v>0</v>
      </c>
      <c r="E98" s="103">
        <v>67216</v>
      </c>
      <c r="F98" s="21"/>
      <c r="G98" s="5"/>
      <c r="H98" s="5"/>
      <c r="I98" s="5"/>
      <c r="J98" s="5"/>
      <c r="K98" s="5"/>
      <c r="L98" s="5"/>
    </row>
    <row r="99" spans="1:12" ht="31.5" customHeight="1" x14ac:dyDescent="0.25">
      <c r="A99" s="7"/>
      <c r="B99" s="9"/>
      <c r="C99" s="103">
        <v>-164492</v>
      </c>
      <c r="D99" s="96"/>
      <c r="E99" s="103">
        <v>67216</v>
      </c>
      <c r="F99" s="125" t="s">
        <v>307</v>
      </c>
      <c r="G99" s="5"/>
      <c r="H99" s="5"/>
      <c r="I99" s="5"/>
      <c r="J99" s="5"/>
      <c r="K99" s="5"/>
      <c r="L99" s="5"/>
    </row>
    <row r="100" spans="1:12" s="48" customFormat="1" x14ac:dyDescent="0.25">
      <c r="A100" s="29"/>
      <c r="B100" s="10" t="s">
        <v>37</v>
      </c>
      <c r="C100" s="97">
        <v>-35200</v>
      </c>
      <c r="D100" s="97">
        <v>0</v>
      </c>
      <c r="E100" s="97">
        <v>14400</v>
      </c>
      <c r="F100" s="27"/>
    </row>
    <row r="101" spans="1:12" ht="29.25" customHeight="1" x14ac:dyDescent="0.25">
      <c r="A101" s="7"/>
      <c r="B101" s="11"/>
      <c r="C101" s="103">
        <v>-35200</v>
      </c>
      <c r="D101" s="103"/>
      <c r="E101" s="103">
        <v>14400</v>
      </c>
      <c r="F101" s="125" t="s">
        <v>307</v>
      </c>
      <c r="G101" s="5"/>
      <c r="H101" s="5"/>
      <c r="I101" s="5"/>
      <c r="J101" s="5"/>
      <c r="K101" s="5"/>
      <c r="L101" s="5"/>
    </row>
    <row r="102" spans="1:12" s="48" customFormat="1" ht="33" customHeight="1" x14ac:dyDescent="0.25">
      <c r="A102" s="45"/>
      <c r="B102" s="52" t="s">
        <v>40</v>
      </c>
      <c r="C102" s="97">
        <v>-1206</v>
      </c>
      <c r="D102" s="97">
        <v>0</v>
      </c>
      <c r="E102" s="97">
        <v>494</v>
      </c>
      <c r="F102" s="27"/>
    </row>
    <row r="103" spans="1:12" ht="30" x14ac:dyDescent="0.25">
      <c r="A103" s="91"/>
      <c r="B103" s="93"/>
      <c r="C103" s="103">
        <v>-1206</v>
      </c>
      <c r="D103" s="103"/>
      <c r="E103" s="103">
        <v>494</v>
      </c>
      <c r="F103" s="125" t="s">
        <v>307</v>
      </c>
      <c r="G103" s="5"/>
      <c r="H103" s="5"/>
      <c r="I103" s="5"/>
      <c r="J103" s="5"/>
      <c r="K103" s="5"/>
      <c r="L103" s="5"/>
    </row>
    <row r="104" spans="1:12" ht="57" x14ac:dyDescent="0.25">
      <c r="A104" s="91" t="s">
        <v>97</v>
      </c>
      <c r="B104" s="26" t="s">
        <v>46</v>
      </c>
      <c r="C104" s="96">
        <v>14511500</v>
      </c>
      <c r="D104" s="96">
        <v>875000</v>
      </c>
      <c r="E104" s="96">
        <v>2034698</v>
      </c>
      <c r="F104" s="2"/>
      <c r="G104" s="5"/>
      <c r="H104" s="5"/>
      <c r="I104" s="5"/>
      <c r="J104" s="5"/>
      <c r="K104" s="5"/>
      <c r="L104" s="5"/>
    </row>
    <row r="105" spans="1:12" ht="47.25" customHeight="1" x14ac:dyDescent="0.25">
      <c r="A105" s="91" t="s">
        <v>140</v>
      </c>
      <c r="B105" s="39" t="s">
        <v>180</v>
      </c>
      <c r="C105" s="96">
        <v>14511500</v>
      </c>
      <c r="D105" s="96">
        <v>0</v>
      </c>
      <c r="E105" s="96">
        <v>2034698</v>
      </c>
      <c r="F105" s="2"/>
      <c r="G105" s="5"/>
      <c r="H105" s="5"/>
      <c r="I105" s="5"/>
      <c r="J105" s="5"/>
      <c r="K105" s="5"/>
      <c r="L105" s="5"/>
    </row>
    <row r="106" spans="1:12" ht="21" customHeight="1" x14ac:dyDescent="0.25">
      <c r="A106" s="91"/>
      <c r="B106" s="27" t="s">
        <v>45</v>
      </c>
      <c r="C106" s="97">
        <v>14511500</v>
      </c>
      <c r="D106" s="97">
        <v>0</v>
      </c>
      <c r="E106" s="97">
        <v>2034698</v>
      </c>
      <c r="F106" s="2"/>
      <c r="G106" s="5"/>
      <c r="H106" s="5"/>
      <c r="I106" s="5"/>
      <c r="J106" s="5"/>
      <c r="K106" s="5"/>
      <c r="L106" s="5"/>
    </row>
    <row r="107" spans="1:12" ht="137.25" customHeight="1" x14ac:dyDescent="0.25">
      <c r="A107" s="91"/>
      <c r="B107" s="93" t="s">
        <v>386</v>
      </c>
      <c r="C107" s="103">
        <v>14511500</v>
      </c>
      <c r="D107" s="103"/>
      <c r="E107" s="103"/>
      <c r="F107" s="125" t="s">
        <v>364</v>
      </c>
      <c r="G107" s="5"/>
      <c r="H107" s="5"/>
      <c r="I107" s="5"/>
      <c r="J107" s="5"/>
      <c r="K107" s="5"/>
      <c r="L107" s="5"/>
    </row>
    <row r="108" spans="1:12" ht="137.25" customHeight="1" x14ac:dyDescent="0.25">
      <c r="A108" s="91"/>
      <c r="B108" s="93" t="s">
        <v>270</v>
      </c>
      <c r="C108" s="103"/>
      <c r="D108" s="103"/>
      <c r="E108" s="133">
        <v>1500000</v>
      </c>
      <c r="F108" s="125" t="s">
        <v>298</v>
      </c>
      <c r="G108" s="5"/>
      <c r="H108" s="5"/>
      <c r="I108" s="5"/>
      <c r="J108" s="5"/>
      <c r="K108" s="5"/>
      <c r="L108" s="5"/>
    </row>
    <row r="109" spans="1:12" ht="78" customHeight="1" x14ac:dyDescent="0.25">
      <c r="A109" s="91"/>
      <c r="B109" s="57" t="s">
        <v>271</v>
      </c>
      <c r="C109" s="103"/>
      <c r="D109" s="103"/>
      <c r="E109" s="103">
        <v>534698</v>
      </c>
      <c r="F109" s="125" t="s">
        <v>298</v>
      </c>
      <c r="G109" s="5"/>
      <c r="H109" s="5"/>
      <c r="I109" s="5"/>
      <c r="J109" s="5"/>
      <c r="K109" s="5"/>
      <c r="L109" s="5"/>
    </row>
    <row r="110" spans="1:12" ht="41.25" customHeight="1" x14ac:dyDescent="0.25">
      <c r="A110" s="91" t="s">
        <v>98</v>
      </c>
      <c r="B110" s="58" t="s">
        <v>135</v>
      </c>
      <c r="C110" s="96">
        <v>0</v>
      </c>
      <c r="D110" s="96">
        <v>875000</v>
      </c>
      <c r="E110" s="96">
        <v>0</v>
      </c>
      <c r="F110" s="2"/>
    </row>
    <row r="111" spans="1:12" ht="15.75" customHeight="1" x14ac:dyDescent="0.25">
      <c r="A111" s="91"/>
      <c r="B111" s="27" t="s">
        <v>45</v>
      </c>
      <c r="C111" s="97">
        <v>0</v>
      </c>
      <c r="D111" s="97">
        <v>875000</v>
      </c>
      <c r="E111" s="97">
        <v>0</v>
      </c>
      <c r="F111" s="2"/>
    </row>
    <row r="112" spans="1:12" ht="48.75" customHeight="1" x14ac:dyDescent="0.25">
      <c r="A112" s="91"/>
      <c r="B112" s="59" t="s">
        <v>211</v>
      </c>
      <c r="C112" s="105"/>
      <c r="D112" s="105">
        <v>875000</v>
      </c>
      <c r="E112" s="105"/>
      <c r="F112" s="125" t="s">
        <v>324</v>
      </c>
    </row>
    <row r="113" spans="1:12" ht="28.5" x14ac:dyDescent="0.25">
      <c r="A113" s="42" t="s">
        <v>175</v>
      </c>
      <c r="B113" s="58" t="s">
        <v>176</v>
      </c>
      <c r="C113" s="96">
        <v>0</v>
      </c>
      <c r="D113" s="96">
        <v>0</v>
      </c>
      <c r="E113" s="96">
        <v>0</v>
      </c>
      <c r="F113" s="59"/>
    </row>
    <row r="114" spans="1:12" ht="30" x14ac:dyDescent="0.25">
      <c r="A114" s="42"/>
      <c r="B114" s="27" t="s">
        <v>45</v>
      </c>
      <c r="C114" s="97">
        <v>0</v>
      </c>
      <c r="D114" s="97">
        <v>0</v>
      </c>
      <c r="E114" s="97">
        <v>0</v>
      </c>
      <c r="F114" s="59"/>
    </row>
    <row r="115" spans="1:12" ht="87" customHeight="1" x14ac:dyDescent="0.25">
      <c r="A115" s="42"/>
      <c r="B115" s="13" t="s">
        <v>212</v>
      </c>
      <c r="C115" s="103"/>
      <c r="D115" s="103"/>
      <c r="E115" s="103"/>
      <c r="F115" s="134" t="s">
        <v>387</v>
      </c>
    </row>
    <row r="116" spans="1:12" s="44" customFormat="1" ht="71.25" x14ac:dyDescent="0.25">
      <c r="A116" s="91" t="s">
        <v>130</v>
      </c>
      <c r="B116" s="39" t="s">
        <v>131</v>
      </c>
      <c r="C116" s="96">
        <v>0</v>
      </c>
      <c r="D116" s="96">
        <v>0</v>
      </c>
      <c r="E116" s="96">
        <v>3287629</v>
      </c>
      <c r="F116" s="58"/>
      <c r="G116" s="43"/>
      <c r="H116" s="43"/>
      <c r="I116" s="43"/>
      <c r="J116" s="43"/>
      <c r="K116" s="43"/>
      <c r="L116" s="43"/>
    </row>
    <row r="117" spans="1:12" ht="57" x14ac:dyDescent="0.25">
      <c r="A117" s="91" t="s">
        <v>132</v>
      </c>
      <c r="B117" s="26" t="s">
        <v>181</v>
      </c>
      <c r="C117" s="103">
        <v>0</v>
      </c>
      <c r="D117" s="103">
        <v>0</v>
      </c>
      <c r="E117" s="103">
        <v>3287629</v>
      </c>
      <c r="F117" s="59"/>
    </row>
    <row r="118" spans="1:12" s="48" customFormat="1" ht="50.25" customHeight="1" x14ac:dyDescent="0.25">
      <c r="A118" s="45"/>
      <c r="B118" s="27" t="s">
        <v>85</v>
      </c>
      <c r="C118" s="97">
        <v>0</v>
      </c>
      <c r="D118" s="97">
        <v>0</v>
      </c>
      <c r="E118" s="97">
        <v>3287629</v>
      </c>
      <c r="F118" s="61"/>
      <c r="G118" s="47"/>
      <c r="H118" s="47"/>
      <c r="I118" s="47"/>
      <c r="J118" s="47"/>
      <c r="K118" s="47"/>
      <c r="L118" s="47"/>
    </row>
    <row r="119" spans="1:12" ht="30" x14ac:dyDescent="0.25">
      <c r="A119" s="91"/>
      <c r="B119" s="2" t="s">
        <v>287</v>
      </c>
      <c r="C119" s="103"/>
      <c r="D119" s="103"/>
      <c r="E119" s="103">
        <v>3287629</v>
      </c>
      <c r="F119" s="92" t="s">
        <v>298</v>
      </c>
    </row>
    <row r="120" spans="1:12" ht="42.75" x14ac:dyDescent="0.25">
      <c r="A120" s="91" t="s">
        <v>16</v>
      </c>
      <c r="B120" s="26" t="s">
        <v>17</v>
      </c>
      <c r="C120" s="96">
        <v>561139200</v>
      </c>
      <c r="D120" s="96">
        <v>0</v>
      </c>
      <c r="E120" s="96">
        <v>3020181</v>
      </c>
      <c r="F120" s="2"/>
    </row>
    <row r="121" spans="1:12" ht="46.5" customHeight="1" x14ac:dyDescent="0.25">
      <c r="A121" s="91" t="s">
        <v>18</v>
      </c>
      <c r="B121" s="26" t="s">
        <v>19</v>
      </c>
      <c r="C121" s="96">
        <v>561387700</v>
      </c>
      <c r="D121" s="96">
        <v>0</v>
      </c>
      <c r="E121" s="96">
        <v>2918681</v>
      </c>
      <c r="F121" s="2"/>
    </row>
    <row r="122" spans="1:12" s="48" customFormat="1" ht="33" customHeight="1" x14ac:dyDescent="0.25">
      <c r="A122" s="62"/>
      <c r="B122" s="52" t="s">
        <v>20</v>
      </c>
      <c r="C122" s="97">
        <v>561387700</v>
      </c>
      <c r="D122" s="97">
        <v>0</v>
      </c>
      <c r="E122" s="97">
        <v>2918681</v>
      </c>
      <c r="F122" s="2"/>
      <c r="G122" s="47"/>
      <c r="H122" s="47"/>
      <c r="I122" s="47"/>
      <c r="J122" s="47"/>
      <c r="K122" s="47"/>
      <c r="L122" s="47"/>
    </row>
    <row r="123" spans="1:12" ht="60" x14ac:dyDescent="0.25">
      <c r="A123" s="63"/>
      <c r="B123" s="8" t="s">
        <v>257</v>
      </c>
      <c r="C123" s="103">
        <v>561387700</v>
      </c>
      <c r="D123" s="97"/>
      <c r="E123" s="97"/>
      <c r="F123" s="125" t="s">
        <v>388</v>
      </c>
    </row>
    <row r="124" spans="1:12" ht="34.5" customHeight="1" x14ac:dyDescent="0.25">
      <c r="A124" s="64"/>
      <c r="B124" s="1" t="s">
        <v>258</v>
      </c>
      <c r="C124" s="103"/>
      <c r="D124" s="103"/>
      <c r="E124" s="103">
        <v>1678352</v>
      </c>
      <c r="F124" s="125" t="s">
        <v>327</v>
      </c>
    </row>
    <row r="125" spans="1:12" ht="34.5" customHeight="1" x14ac:dyDescent="0.25">
      <c r="A125" s="64"/>
      <c r="B125" s="90" t="s">
        <v>259</v>
      </c>
      <c r="C125" s="103"/>
      <c r="D125" s="103"/>
      <c r="E125" s="103">
        <v>19500</v>
      </c>
      <c r="F125" s="125" t="s">
        <v>326</v>
      </c>
    </row>
    <row r="126" spans="1:12" ht="36.75" customHeight="1" x14ac:dyDescent="0.25">
      <c r="A126" s="64"/>
      <c r="B126" s="19" t="s">
        <v>260</v>
      </c>
      <c r="C126" s="103"/>
      <c r="D126" s="103"/>
      <c r="E126" s="103">
        <v>156469</v>
      </c>
      <c r="F126" s="125" t="s">
        <v>389</v>
      </c>
    </row>
    <row r="127" spans="1:12" ht="33" customHeight="1" x14ac:dyDescent="0.25">
      <c r="A127" s="64"/>
      <c r="B127" s="19" t="s">
        <v>260</v>
      </c>
      <c r="C127" s="103"/>
      <c r="D127" s="103"/>
      <c r="E127" s="103">
        <v>1017615</v>
      </c>
      <c r="F127" s="125" t="s">
        <v>325</v>
      </c>
    </row>
    <row r="128" spans="1:12" ht="32.25" customHeight="1" x14ac:dyDescent="0.25">
      <c r="A128" s="64"/>
      <c r="B128" s="93" t="s">
        <v>261</v>
      </c>
      <c r="C128" s="103"/>
      <c r="D128" s="103"/>
      <c r="E128" s="103">
        <v>46745</v>
      </c>
      <c r="F128" s="125" t="s">
        <v>355</v>
      </c>
    </row>
    <row r="129" spans="1:12" s="44" customFormat="1" ht="72" customHeight="1" x14ac:dyDescent="0.25">
      <c r="A129" s="91" t="s">
        <v>264</v>
      </c>
      <c r="B129" s="14" t="s">
        <v>262</v>
      </c>
      <c r="C129" s="96">
        <v>-248500</v>
      </c>
      <c r="D129" s="96">
        <v>0</v>
      </c>
      <c r="E129" s="96">
        <v>101500</v>
      </c>
      <c r="F129" s="12"/>
      <c r="G129" s="43"/>
      <c r="H129" s="43"/>
      <c r="I129" s="43"/>
      <c r="J129" s="43"/>
      <c r="K129" s="43"/>
      <c r="L129" s="43"/>
    </row>
    <row r="130" spans="1:12" s="48" customFormat="1" ht="36.75" customHeight="1" x14ac:dyDescent="0.25">
      <c r="A130" s="65"/>
      <c r="B130" s="15" t="s">
        <v>20</v>
      </c>
      <c r="C130" s="97">
        <v>-248500</v>
      </c>
      <c r="D130" s="97">
        <v>0</v>
      </c>
      <c r="E130" s="97">
        <v>101500</v>
      </c>
      <c r="F130" s="18"/>
      <c r="G130" s="47"/>
      <c r="H130" s="47"/>
      <c r="I130" s="47"/>
      <c r="J130" s="47"/>
      <c r="K130" s="47"/>
      <c r="L130" s="47"/>
    </row>
    <row r="131" spans="1:12" ht="45" x14ac:dyDescent="0.25">
      <c r="A131" s="64"/>
      <c r="B131" s="93" t="s">
        <v>263</v>
      </c>
      <c r="C131" s="103">
        <v>-248500</v>
      </c>
      <c r="D131" s="103"/>
      <c r="E131" s="103">
        <v>101500</v>
      </c>
      <c r="F131" s="125" t="s">
        <v>390</v>
      </c>
    </row>
    <row r="132" spans="1:12" ht="60.75" customHeight="1" x14ac:dyDescent="0.25">
      <c r="A132" s="91" t="s">
        <v>123</v>
      </c>
      <c r="B132" s="26" t="s">
        <v>21</v>
      </c>
      <c r="C132" s="96">
        <v>0</v>
      </c>
      <c r="D132" s="96">
        <v>0</v>
      </c>
      <c r="E132" s="96">
        <v>45000</v>
      </c>
      <c r="F132" s="22"/>
      <c r="G132" s="5"/>
      <c r="H132" s="5"/>
      <c r="I132" s="5"/>
      <c r="J132" s="5"/>
      <c r="K132" s="5"/>
      <c r="L132" s="5"/>
    </row>
    <row r="133" spans="1:12" ht="56.25" customHeight="1" x14ac:dyDescent="0.25">
      <c r="A133" s="91" t="s">
        <v>196</v>
      </c>
      <c r="B133" s="66" t="s">
        <v>50</v>
      </c>
      <c r="C133" s="96">
        <v>0</v>
      </c>
      <c r="D133" s="96">
        <v>0</v>
      </c>
      <c r="E133" s="96">
        <v>45000</v>
      </c>
      <c r="F133" s="2"/>
      <c r="G133" s="5"/>
      <c r="H133" s="5"/>
      <c r="I133" s="5"/>
      <c r="J133" s="5"/>
      <c r="K133" s="5"/>
      <c r="L133" s="5"/>
    </row>
    <row r="134" spans="1:12" ht="30" x14ac:dyDescent="0.25">
      <c r="A134" s="45"/>
      <c r="B134" s="27" t="s">
        <v>51</v>
      </c>
      <c r="C134" s="97">
        <v>0</v>
      </c>
      <c r="D134" s="97">
        <v>0</v>
      </c>
      <c r="E134" s="97">
        <v>45000</v>
      </c>
      <c r="F134" s="93"/>
      <c r="G134" s="5"/>
      <c r="H134" s="5"/>
      <c r="I134" s="5"/>
      <c r="J134" s="5"/>
      <c r="K134" s="5"/>
      <c r="L134" s="5"/>
    </row>
    <row r="135" spans="1:12" ht="37.5" customHeight="1" x14ac:dyDescent="0.25">
      <c r="A135" s="91"/>
      <c r="B135" s="2"/>
      <c r="C135" s="103"/>
      <c r="D135" s="103"/>
      <c r="E135" s="103">
        <v>45000</v>
      </c>
      <c r="F135" s="125" t="s">
        <v>328</v>
      </c>
      <c r="G135" s="5"/>
      <c r="H135" s="5"/>
      <c r="I135" s="5"/>
      <c r="J135" s="5"/>
      <c r="K135" s="5"/>
      <c r="L135" s="5"/>
    </row>
    <row r="136" spans="1:12" ht="86.25" customHeight="1" x14ac:dyDescent="0.25">
      <c r="A136" s="91" t="s">
        <v>99</v>
      </c>
      <c r="B136" s="26" t="s">
        <v>23</v>
      </c>
      <c r="C136" s="96">
        <v>0</v>
      </c>
      <c r="D136" s="96">
        <v>0</v>
      </c>
      <c r="E136" s="96">
        <v>2600000</v>
      </c>
      <c r="F136" s="12"/>
      <c r="G136" s="5"/>
      <c r="H136" s="5"/>
      <c r="I136" s="5"/>
      <c r="J136" s="5"/>
      <c r="K136" s="5"/>
      <c r="L136" s="5"/>
    </row>
    <row r="137" spans="1:12" ht="57" customHeight="1" x14ac:dyDescent="0.25">
      <c r="A137" s="91" t="s">
        <v>24</v>
      </c>
      <c r="B137" s="26" t="s">
        <v>74</v>
      </c>
      <c r="C137" s="96">
        <v>0</v>
      </c>
      <c r="D137" s="96">
        <v>0</v>
      </c>
      <c r="E137" s="96">
        <v>2600000</v>
      </c>
      <c r="F137" s="12"/>
      <c r="G137" s="5"/>
      <c r="H137" s="5"/>
      <c r="I137" s="5"/>
      <c r="J137" s="5"/>
      <c r="K137" s="5"/>
      <c r="L137" s="5"/>
    </row>
    <row r="138" spans="1:12" ht="30" x14ac:dyDescent="0.25">
      <c r="A138" s="91"/>
      <c r="B138" s="16" t="s">
        <v>22</v>
      </c>
      <c r="C138" s="97">
        <v>0</v>
      </c>
      <c r="D138" s="97">
        <v>0</v>
      </c>
      <c r="E138" s="97">
        <v>2600000</v>
      </c>
      <c r="F138" s="12"/>
      <c r="G138" s="5"/>
      <c r="H138" s="5"/>
      <c r="I138" s="5"/>
      <c r="J138" s="5"/>
      <c r="K138" s="5"/>
      <c r="L138" s="5"/>
    </row>
    <row r="139" spans="1:12" ht="35.25" customHeight="1" x14ac:dyDescent="0.25">
      <c r="A139" s="91"/>
      <c r="B139" s="17"/>
      <c r="C139" s="106"/>
      <c r="D139" s="97"/>
      <c r="E139" s="103">
        <v>2600000</v>
      </c>
      <c r="F139" s="6" t="s">
        <v>329</v>
      </c>
      <c r="G139" s="5"/>
      <c r="H139" s="5"/>
      <c r="I139" s="5"/>
      <c r="J139" s="5"/>
      <c r="K139" s="5"/>
      <c r="L139" s="5"/>
    </row>
    <row r="140" spans="1:12" ht="42.75" x14ac:dyDescent="0.25">
      <c r="A140" s="91" t="s">
        <v>100</v>
      </c>
      <c r="B140" s="9" t="s">
        <v>9</v>
      </c>
      <c r="C140" s="107">
        <v>87840885</v>
      </c>
      <c r="D140" s="107">
        <v>4000000</v>
      </c>
      <c r="E140" s="107">
        <v>7374662</v>
      </c>
      <c r="F140" s="8"/>
      <c r="G140" s="5"/>
      <c r="H140" s="5"/>
      <c r="I140" s="5"/>
      <c r="J140" s="5"/>
      <c r="K140" s="5"/>
      <c r="L140" s="5"/>
    </row>
    <row r="141" spans="1:12" ht="42.75" x14ac:dyDescent="0.25">
      <c r="A141" s="91" t="s">
        <v>101</v>
      </c>
      <c r="B141" s="26" t="s">
        <v>42</v>
      </c>
      <c r="C141" s="96">
        <v>87840885</v>
      </c>
      <c r="D141" s="96">
        <v>4000000</v>
      </c>
      <c r="E141" s="96">
        <v>334813</v>
      </c>
      <c r="F141" s="93"/>
      <c r="G141" s="5"/>
      <c r="H141" s="5"/>
      <c r="I141" s="5"/>
      <c r="J141" s="5"/>
      <c r="K141" s="5"/>
      <c r="L141" s="5"/>
    </row>
    <row r="142" spans="1:12" x14ac:dyDescent="0.25">
      <c r="A142" s="91"/>
      <c r="B142" s="27" t="s">
        <v>2</v>
      </c>
      <c r="C142" s="97">
        <v>87840885</v>
      </c>
      <c r="D142" s="97">
        <v>4000000</v>
      </c>
      <c r="E142" s="97">
        <v>334813</v>
      </c>
      <c r="F142" s="93"/>
      <c r="G142" s="5"/>
      <c r="H142" s="5"/>
      <c r="I142" s="5"/>
      <c r="J142" s="5"/>
      <c r="K142" s="5"/>
      <c r="L142" s="5"/>
    </row>
    <row r="143" spans="1:12" ht="63.75" customHeight="1" x14ac:dyDescent="0.25">
      <c r="A143" s="91"/>
      <c r="B143" s="2" t="s">
        <v>220</v>
      </c>
      <c r="C143" s="103">
        <v>-819715</v>
      </c>
      <c r="D143" s="97"/>
      <c r="E143" s="103">
        <v>334813</v>
      </c>
      <c r="F143" s="125" t="s">
        <v>391</v>
      </c>
      <c r="G143" s="5"/>
      <c r="H143" s="5"/>
      <c r="I143" s="5"/>
      <c r="J143" s="5"/>
      <c r="K143" s="5"/>
      <c r="L143" s="5"/>
    </row>
    <row r="144" spans="1:12" ht="34.5" customHeight="1" x14ac:dyDescent="0.25">
      <c r="A144" s="67"/>
      <c r="B144" s="2" t="s">
        <v>392</v>
      </c>
      <c r="C144" s="103"/>
      <c r="D144" s="103">
        <v>4000000</v>
      </c>
      <c r="E144" s="97"/>
      <c r="F144" s="125" t="s">
        <v>330</v>
      </c>
      <c r="G144" s="5"/>
      <c r="H144" s="5"/>
      <c r="I144" s="5"/>
      <c r="J144" s="5"/>
      <c r="K144" s="5"/>
      <c r="L144" s="5"/>
    </row>
    <row r="145" spans="1:12" ht="60" customHeight="1" x14ac:dyDescent="0.25">
      <c r="A145" s="91"/>
      <c r="B145" s="2" t="s">
        <v>220</v>
      </c>
      <c r="C145" s="103">
        <v>88660600</v>
      </c>
      <c r="D145" s="103"/>
      <c r="E145" s="103"/>
      <c r="F145" s="125" t="s">
        <v>374</v>
      </c>
      <c r="G145" s="5"/>
      <c r="H145" s="5"/>
      <c r="I145" s="5"/>
      <c r="J145" s="5"/>
      <c r="K145" s="5"/>
      <c r="L145" s="5"/>
    </row>
    <row r="146" spans="1:12" s="44" customFormat="1" ht="42.75" x14ac:dyDescent="0.25">
      <c r="A146" s="91" t="s">
        <v>102</v>
      </c>
      <c r="B146" s="9" t="s">
        <v>10</v>
      </c>
      <c r="C146" s="107">
        <v>0</v>
      </c>
      <c r="D146" s="107">
        <v>0</v>
      </c>
      <c r="E146" s="107">
        <v>1733276</v>
      </c>
      <c r="F146" s="23"/>
      <c r="G146" s="43"/>
      <c r="H146" s="43"/>
      <c r="I146" s="43"/>
      <c r="J146" s="43"/>
      <c r="K146" s="43"/>
      <c r="L146" s="43"/>
    </row>
    <row r="147" spans="1:12" x14ac:dyDescent="0.25">
      <c r="A147" s="91"/>
      <c r="B147" s="27" t="s">
        <v>84</v>
      </c>
      <c r="C147" s="108">
        <v>0</v>
      </c>
      <c r="D147" s="108">
        <v>0</v>
      </c>
      <c r="E147" s="108">
        <v>1733276</v>
      </c>
      <c r="F147" s="2"/>
    </row>
    <row r="148" spans="1:12" ht="45" x14ac:dyDescent="0.25">
      <c r="A148" s="67"/>
      <c r="B148" s="2" t="s">
        <v>331</v>
      </c>
      <c r="C148" s="97"/>
      <c r="D148" s="103"/>
      <c r="E148" s="103">
        <v>1733276</v>
      </c>
      <c r="F148" s="125" t="s">
        <v>328</v>
      </c>
    </row>
    <row r="149" spans="1:12" ht="42.75" x14ac:dyDescent="0.25">
      <c r="A149" s="91" t="s">
        <v>103</v>
      </c>
      <c r="B149" s="9" t="s">
        <v>141</v>
      </c>
      <c r="C149" s="107">
        <v>0</v>
      </c>
      <c r="D149" s="107">
        <v>0</v>
      </c>
      <c r="E149" s="107">
        <v>5306573</v>
      </c>
      <c r="F149" s="125"/>
    </row>
    <row r="150" spans="1:12" s="48" customFormat="1" x14ac:dyDescent="0.25">
      <c r="A150" s="50"/>
      <c r="B150" s="27" t="s">
        <v>2</v>
      </c>
      <c r="C150" s="109">
        <v>0</v>
      </c>
      <c r="D150" s="109">
        <v>0</v>
      </c>
      <c r="E150" s="109">
        <v>816573</v>
      </c>
      <c r="F150" s="125"/>
      <c r="G150" s="47"/>
      <c r="H150" s="47"/>
      <c r="I150" s="47"/>
      <c r="J150" s="47"/>
      <c r="K150" s="47"/>
      <c r="L150" s="47"/>
    </row>
    <row r="151" spans="1:12" ht="36.75" customHeight="1" x14ac:dyDescent="0.25">
      <c r="A151" s="91"/>
      <c r="B151" s="2" t="s">
        <v>265</v>
      </c>
      <c r="C151" s="103"/>
      <c r="D151" s="97"/>
      <c r="E151" s="103">
        <v>816573</v>
      </c>
      <c r="F151" s="125" t="s">
        <v>393</v>
      </c>
    </row>
    <row r="152" spans="1:12" s="48" customFormat="1" ht="20.25" customHeight="1" x14ac:dyDescent="0.25">
      <c r="A152" s="65"/>
      <c r="B152" s="18" t="s">
        <v>45</v>
      </c>
      <c r="C152" s="108">
        <v>0</v>
      </c>
      <c r="D152" s="108">
        <v>0</v>
      </c>
      <c r="E152" s="108">
        <v>4490000</v>
      </c>
      <c r="F152" s="125"/>
      <c r="G152" s="47"/>
      <c r="H152" s="47"/>
      <c r="I152" s="47"/>
      <c r="J152" s="47"/>
      <c r="K152" s="47"/>
      <c r="L152" s="47"/>
    </row>
    <row r="153" spans="1:12" ht="64.5" customHeight="1" x14ac:dyDescent="0.25">
      <c r="A153" s="67"/>
      <c r="B153" s="90" t="s">
        <v>200</v>
      </c>
      <c r="C153" s="107"/>
      <c r="D153" s="107"/>
      <c r="E153" s="135">
        <v>4490000</v>
      </c>
      <c r="F153" s="125" t="s">
        <v>332</v>
      </c>
    </row>
    <row r="154" spans="1:12" ht="42.75" x14ac:dyDescent="0.25">
      <c r="A154" s="91" t="s">
        <v>104</v>
      </c>
      <c r="B154" s="26" t="s">
        <v>47</v>
      </c>
      <c r="C154" s="96">
        <v>-3992800</v>
      </c>
      <c r="D154" s="96">
        <v>0</v>
      </c>
      <c r="E154" s="96">
        <v>39460049</v>
      </c>
      <c r="F154" s="2"/>
    </row>
    <row r="155" spans="1:12" s="44" customFormat="1" ht="74.25" customHeight="1" x14ac:dyDescent="0.25">
      <c r="A155" s="91" t="s">
        <v>75</v>
      </c>
      <c r="B155" s="39" t="s">
        <v>63</v>
      </c>
      <c r="C155" s="96">
        <v>-3992800</v>
      </c>
      <c r="D155" s="96">
        <v>0</v>
      </c>
      <c r="E155" s="96">
        <v>0</v>
      </c>
      <c r="F155" s="39"/>
      <c r="G155" s="43"/>
      <c r="H155" s="43"/>
      <c r="I155" s="43"/>
      <c r="J155" s="43"/>
      <c r="K155" s="43"/>
      <c r="L155" s="43"/>
    </row>
    <row r="156" spans="1:12" s="48" customFormat="1" ht="45" x14ac:dyDescent="0.25">
      <c r="A156" s="45"/>
      <c r="B156" s="27" t="s">
        <v>72</v>
      </c>
      <c r="C156" s="97">
        <v>-3992800</v>
      </c>
      <c r="D156" s="97">
        <v>0</v>
      </c>
      <c r="E156" s="97">
        <v>0</v>
      </c>
      <c r="F156" s="27"/>
      <c r="G156" s="47"/>
      <c r="H156" s="47"/>
      <c r="I156" s="47"/>
      <c r="J156" s="47"/>
      <c r="K156" s="47"/>
      <c r="L156" s="47"/>
    </row>
    <row r="157" spans="1:12" ht="45" x14ac:dyDescent="0.25">
      <c r="A157" s="91"/>
      <c r="B157" s="2" t="s">
        <v>302</v>
      </c>
      <c r="C157" s="103">
        <v>-3992800</v>
      </c>
      <c r="D157" s="103"/>
      <c r="E157" s="103"/>
      <c r="F157" s="125" t="s">
        <v>333</v>
      </c>
    </row>
    <row r="158" spans="1:12" s="44" customFormat="1" ht="57" x14ac:dyDescent="0.25">
      <c r="A158" s="91" t="s">
        <v>105</v>
      </c>
      <c r="B158" s="39" t="s">
        <v>48</v>
      </c>
      <c r="C158" s="96">
        <v>0</v>
      </c>
      <c r="D158" s="96">
        <v>0</v>
      </c>
      <c r="E158" s="96">
        <v>1337746</v>
      </c>
      <c r="F158" s="39"/>
      <c r="G158" s="94"/>
      <c r="H158" s="43"/>
      <c r="I158" s="43"/>
      <c r="J158" s="43"/>
      <c r="K158" s="43"/>
      <c r="L158" s="43"/>
    </row>
    <row r="159" spans="1:12" s="48" customFormat="1" ht="48" customHeight="1" x14ac:dyDescent="0.25">
      <c r="A159" s="45"/>
      <c r="B159" s="27" t="s">
        <v>72</v>
      </c>
      <c r="C159" s="97">
        <v>0</v>
      </c>
      <c r="D159" s="97">
        <v>0</v>
      </c>
      <c r="E159" s="97">
        <v>1337746</v>
      </c>
      <c r="F159" s="27"/>
      <c r="G159" s="47"/>
      <c r="H159" s="47"/>
      <c r="I159" s="47"/>
      <c r="J159" s="47"/>
      <c r="K159" s="47"/>
      <c r="L159" s="47"/>
    </row>
    <row r="160" spans="1:12" ht="81" customHeight="1" x14ac:dyDescent="0.25">
      <c r="A160" s="91"/>
      <c r="B160" s="2" t="s">
        <v>303</v>
      </c>
      <c r="C160" s="103"/>
      <c r="D160" s="103"/>
      <c r="E160" s="103">
        <v>1337746</v>
      </c>
      <c r="F160" s="125" t="s">
        <v>394</v>
      </c>
    </row>
    <row r="161" spans="1:20" ht="56.25" customHeight="1" x14ac:dyDescent="0.25">
      <c r="A161" s="91" t="s">
        <v>165</v>
      </c>
      <c r="B161" s="26" t="s">
        <v>166</v>
      </c>
      <c r="C161" s="96">
        <v>0</v>
      </c>
      <c r="D161" s="96">
        <v>0</v>
      </c>
      <c r="E161" s="96">
        <v>0</v>
      </c>
      <c r="F161" s="2"/>
    </row>
    <row r="162" spans="1:20" s="48" customFormat="1" ht="30.75" customHeight="1" x14ac:dyDescent="0.25">
      <c r="A162" s="45"/>
      <c r="B162" s="27" t="s">
        <v>72</v>
      </c>
      <c r="C162" s="97">
        <v>0</v>
      </c>
      <c r="D162" s="97">
        <v>0</v>
      </c>
      <c r="E162" s="97">
        <v>0</v>
      </c>
      <c r="F162" s="27"/>
      <c r="G162" s="47"/>
      <c r="H162" s="47"/>
      <c r="I162" s="47"/>
      <c r="J162" s="47"/>
      <c r="K162" s="47"/>
      <c r="L162" s="47"/>
    </row>
    <row r="163" spans="1:20" ht="48.75" customHeight="1" x14ac:dyDescent="0.25">
      <c r="A163" s="91"/>
      <c r="B163" s="2" t="s">
        <v>215</v>
      </c>
      <c r="C163" s="103"/>
      <c r="D163" s="103"/>
      <c r="E163" s="103"/>
      <c r="F163" s="134" t="s">
        <v>395</v>
      </c>
    </row>
    <row r="164" spans="1:20" s="44" customFormat="1" ht="75.75" customHeight="1" x14ac:dyDescent="0.25">
      <c r="A164" s="91" t="s">
        <v>186</v>
      </c>
      <c r="B164" s="26" t="s">
        <v>187</v>
      </c>
      <c r="C164" s="96">
        <v>0</v>
      </c>
      <c r="D164" s="96">
        <v>0</v>
      </c>
      <c r="E164" s="96">
        <v>38122303</v>
      </c>
      <c r="F164" s="2"/>
      <c r="G164" s="43"/>
      <c r="H164" s="43"/>
      <c r="I164" s="43"/>
      <c r="J164" s="43"/>
      <c r="K164" s="43"/>
      <c r="L164" s="43"/>
    </row>
    <row r="165" spans="1:20" s="48" customFormat="1" ht="47.25" customHeight="1" x14ac:dyDescent="0.25">
      <c r="A165" s="45"/>
      <c r="B165" s="27" t="s">
        <v>72</v>
      </c>
      <c r="C165" s="97">
        <v>0</v>
      </c>
      <c r="D165" s="97">
        <v>0</v>
      </c>
      <c r="E165" s="97">
        <v>38122303</v>
      </c>
      <c r="F165" s="27"/>
      <c r="G165" s="47"/>
      <c r="H165" s="47"/>
      <c r="I165" s="47"/>
      <c r="J165" s="47"/>
      <c r="K165" s="47"/>
      <c r="L165" s="47"/>
    </row>
    <row r="166" spans="1:20" ht="45" x14ac:dyDescent="0.25">
      <c r="A166" s="91"/>
      <c r="B166" s="2" t="s">
        <v>216</v>
      </c>
      <c r="C166" s="103"/>
      <c r="D166" s="103"/>
      <c r="E166" s="103">
        <v>38122303</v>
      </c>
      <c r="F166" s="125" t="s">
        <v>334</v>
      </c>
    </row>
    <row r="167" spans="1:20" s="4" customFormat="1" ht="42.75" x14ac:dyDescent="0.25">
      <c r="A167" s="91" t="s">
        <v>106</v>
      </c>
      <c r="B167" s="39" t="s">
        <v>43</v>
      </c>
      <c r="C167" s="96">
        <v>-628696</v>
      </c>
      <c r="D167" s="96">
        <v>0</v>
      </c>
      <c r="E167" s="96">
        <v>48464</v>
      </c>
      <c r="F167" s="2"/>
      <c r="M167" s="5"/>
      <c r="N167" s="5"/>
      <c r="O167" s="5"/>
      <c r="P167" s="5"/>
      <c r="Q167" s="5"/>
      <c r="R167" s="5"/>
      <c r="S167" s="5"/>
      <c r="T167" s="5"/>
    </row>
    <row r="168" spans="1:20" s="4" customFormat="1" ht="42.75" x14ac:dyDescent="0.25">
      <c r="A168" s="91" t="s">
        <v>107</v>
      </c>
      <c r="B168" s="40" t="s">
        <v>44</v>
      </c>
      <c r="C168" s="98">
        <v>-628696</v>
      </c>
      <c r="D168" s="98">
        <v>0</v>
      </c>
      <c r="E168" s="98">
        <v>48464</v>
      </c>
      <c r="F168" s="2"/>
      <c r="M168" s="5"/>
      <c r="N168" s="5"/>
      <c r="O168" s="5"/>
      <c r="P168" s="5"/>
      <c r="Q168" s="5"/>
      <c r="R168" s="5"/>
      <c r="S168" s="5"/>
      <c r="T168" s="5"/>
    </row>
    <row r="169" spans="1:20" s="4" customFormat="1" ht="45" x14ac:dyDescent="0.25">
      <c r="A169" s="68"/>
      <c r="B169" s="27" t="s">
        <v>86</v>
      </c>
      <c r="C169" s="99">
        <v>-628696</v>
      </c>
      <c r="D169" s="99">
        <v>0</v>
      </c>
      <c r="E169" s="99">
        <v>48464</v>
      </c>
      <c r="F169" s="69"/>
      <c r="M169" s="5"/>
      <c r="N169" s="5"/>
      <c r="O169" s="5"/>
      <c r="P169" s="5"/>
      <c r="Q169" s="5"/>
      <c r="R169" s="5"/>
      <c r="S169" s="5"/>
      <c r="T169" s="5"/>
    </row>
    <row r="170" spans="1:20" s="4" customFormat="1" ht="60" x14ac:dyDescent="0.25">
      <c r="A170" s="91"/>
      <c r="B170" s="12" t="s">
        <v>266</v>
      </c>
      <c r="C170" s="100"/>
      <c r="D170" s="103"/>
      <c r="E170" s="103">
        <v>15375</v>
      </c>
      <c r="F170" s="125" t="s">
        <v>328</v>
      </c>
      <c r="M170" s="5"/>
      <c r="N170" s="5"/>
      <c r="O170" s="5"/>
      <c r="P170" s="5"/>
      <c r="Q170" s="5"/>
      <c r="R170" s="5"/>
      <c r="S170" s="5"/>
      <c r="T170" s="5"/>
    </row>
    <row r="171" spans="1:20" s="4" customFormat="1" ht="105" customHeight="1" x14ac:dyDescent="0.25">
      <c r="A171" s="91"/>
      <c r="B171" s="12" t="s">
        <v>267</v>
      </c>
      <c r="C171" s="100">
        <v>-628696</v>
      </c>
      <c r="D171" s="103"/>
      <c r="E171" s="103">
        <v>33089</v>
      </c>
      <c r="F171" s="125" t="s">
        <v>328</v>
      </c>
      <c r="M171" s="5"/>
      <c r="N171" s="5"/>
      <c r="O171" s="5"/>
      <c r="P171" s="5"/>
      <c r="Q171" s="5"/>
      <c r="R171" s="5"/>
      <c r="S171" s="5"/>
      <c r="T171" s="5"/>
    </row>
    <row r="172" spans="1:20" ht="57" x14ac:dyDescent="0.25">
      <c r="A172" s="91" t="s">
        <v>108</v>
      </c>
      <c r="B172" s="39" t="s">
        <v>136</v>
      </c>
      <c r="C172" s="110">
        <v>100</v>
      </c>
      <c r="D172" s="110">
        <v>303500287</v>
      </c>
      <c r="E172" s="110">
        <v>3623849</v>
      </c>
      <c r="F172" s="2"/>
      <c r="G172" s="5"/>
      <c r="H172" s="5"/>
      <c r="I172" s="5"/>
      <c r="J172" s="5"/>
      <c r="K172" s="5"/>
      <c r="L172" s="5"/>
    </row>
    <row r="173" spans="1:20" ht="45" customHeight="1" x14ac:dyDescent="0.25">
      <c r="A173" s="91" t="s">
        <v>109</v>
      </c>
      <c r="B173" s="39" t="s">
        <v>182</v>
      </c>
      <c r="C173" s="111">
        <v>100</v>
      </c>
      <c r="D173" s="111">
        <v>61500</v>
      </c>
      <c r="E173" s="111">
        <v>3623849</v>
      </c>
      <c r="F173" s="23"/>
      <c r="G173" s="5"/>
      <c r="H173" s="5"/>
      <c r="I173" s="5"/>
      <c r="J173" s="5"/>
      <c r="K173" s="5"/>
      <c r="L173" s="5"/>
    </row>
    <row r="174" spans="1:20" ht="48" customHeight="1" x14ac:dyDescent="0.25">
      <c r="A174" s="91"/>
      <c r="B174" s="27" t="s">
        <v>85</v>
      </c>
      <c r="C174" s="97">
        <v>100</v>
      </c>
      <c r="D174" s="97">
        <v>61500</v>
      </c>
      <c r="E174" s="97">
        <v>0</v>
      </c>
      <c r="F174" s="93"/>
      <c r="G174" s="5"/>
      <c r="H174" s="5"/>
      <c r="I174" s="5"/>
      <c r="J174" s="5"/>
      <c r="K174" s="5"/>
      <c r="L174" s="5"/>
    </row>
    <row r="175" spans="1:20" ht="123.75" customHeight="1" x14ac:dyDescent="0.25">
      <c r="A175" s="91"/>
      <c r="B175" s="93" t="s">
        <v>223</v>
      </c>
      <c r="C175" s="103">
        <v>100</v>
      </c>
      <c r="D175" s="103">
        <v>61500</v>
      </c>
      <c r="E175" s="103"/>
      <c r="F175" s="125" t="s">
        <v>335</v>
      </c>
      <c r="G175" s="89"/>
      <c r="H175" s="5"/>
      <c r="I175" s="5"/>
      <c r="J175" s="5"/>
      <c r="K175" s="5"/>
      <c r="L175" s="5"/>
    </row>
    <row r="176" spans="1:20" ht="20.25" customHeight="1" x14ac:dyDescent="0.25">
      <c r="A176" s="91"/>
      <c r="B176" s="27" t="s">
        <v>45</v>
      </c>
      <c r="C176" s="97">
        <v>0</v>
      </c>
      <c r="D176" s="97">
        <v>0</v>
      </c>
      <c r="E176" s="97">
        <v>3373849</v>
      </c>
      <c r="F176" s="93"/>
      <c r="G176" s="5"/>
      <c r="H176" s="5"/>
      <c r="I176" s="5"/>
      <c r="J176" s="5"/>
      <c r="K176" s="5"/>
      <c r="L176" s="5"/>
    </row>
    <row r="177" spans="1:12" ht="76.5" customHeight="1" x14ac:dyDescent="0.25">
      <c r="A177" s="91"/>
      <c r="B177" s="93" t="s">
        <v>213</v>
      </c>
      <c r="C177" s="103"/>
      <c r="D177" s="103"/>
      <c r="E177" s="103">
        <v>3373849</v>
      </c>
      <c r="F177" s="93" t="s">
        <v>396</v>
      </c>
      <c r="G177" s="5"/>
      <c r="H177" s="5"/>
      <c r="I177" s="5"/>
      <c r="J177" s="5"/>
      <c r="K177" s="5"/>
      <c r="L177" s="5"/>
    </row>
    <row r="178" spans="1:12" ht="60.75" customHeight="1" x14ac:dyDescent="0.25">
      <c r="A178" s="91"/>
      <c r="B178" s="93" t="s">
        <v>214</v>
      </c>
      <c r="C178" s="97"/>
      <c r="D178" s="97"/>
      <c r="E178" s="97"/>
      <c r="F178" s="14" t="s">
        <v>397</v>
      </c>
      <c r="G178" s="5"/>
      <c r="H178" s="5"/>
      <c r="I178" s="5"/>
      <c r="J178" s="5"/>
      <c r="K178" s="5"/>
      <c r="L178" s="5"/>
    </row>
    <row r="179" spans="1:12" ht="73.5" customHeight="1" x14ac:dyDescent="0.25">
      <c r="A179" s="91" t="s">
        <v>110</v>
      </c>
      <c r="B179" s="26" t="s">
        <v>134</v>
      </c>
      <c r="C179" s="112">
        <v>0</v>
      </c>
      <c r="D179" s="112">
        <v>303438787</v>
      </c>
      <c r="E179" s="112">
        <v>0</v>
      </c>
      <c r="F179" s="2"/>
      <c r="G179" s="5"/>
      <c r="H179" s="5"/>
      <c r="I179" s="5"/>
      <c r="J179" s="5"/>
      <c r="K179" s="5"/>
      <c r="L179" s="5"/>
    </row>
    <row r="180" spans="1:12" ht="50.25" customHeight="1" x14ac:dyDescent="0.25">
      <c r="A180" s="91"/>
      <c r="B180" s="27" t="s">
        <v>85</v>
      </c>
      <c r="C180" s="97">
        <v>0</v>
      </c>
      <c r="D180" s="97">
        <v>303438787</v>
      </c>
      <c r="E180" s="97">
        <v>0</v>
      </c>
      <c r="F180" s="2"/>
      <c r="G180" s="5"/>
      <c r="H180" s="5"/>
      <c r="I180" s="5"/>
      <c r="J180" s="5"/>
      <c r="K180" s="5"/>
      <c r="L180" s="5"/>
    </row>
    <row r="181" spans="1:12" ht="49.5" customHeight="1" x14ac:dyDescent="0.25">
      <c r="A181" s="91"/>
      <c r="B181" s="93" t="s">
        <v>272</v>
      </c>
      <c r="C181" s="103"/>
      <c r="D181" s="136">
        <v>303438787</v>
      </c>
      <c r="E181" s="137"/>
      <c r="F181" s="92" t="s">
        <v>336</v>
      </c>
      <c r="G181" s="5"/>
      <c r="H181" s="5"/>
      <c r="I181" s="5"/>
      <c r="J181" s="5"/>
      <c r="K181" s="5"/>
      <c r="L181" s="5"/>
    </row>
    <row r="182" spans="1:12" s="44" customFormat="1" ht="75.75" customHeight="1" x14ac:dyDescent="0.25">
      <c r="A182" s="91" t="s">
        <v>111</v>
      </c>
      <c r="B182" s="9" t="s">
        <v>137</v>
      </c>
      <c r="C182" s="96">
        <v>0</v>
      </c>
      <c r="D182" s="96">
        <v>0</v>
      </c>
      <c r="E182" s="96">
        <v>250000</v>
      </c>
      <c r="F182" s="28"/>
    </row>
    <row r="183" spans="1:12" s="48" customFormat="1" ht="49.5" customHeight="1" x14ac:dyDescent="0.25">
      <c r="A183" s="45"/>
      <c r="B183" s="10" t="s">
        <v>83</v>
      </c>
      <c r="C183" s="97">
        <v>0</v>
      </c>
      <c r="D183" s="97">
        <v>0</v>
      </c>
      <c r="E183" s="97">
        <v>250000</v>
      </c>
      <c r="F183" s="18"/>
    </row>
    <row r="184" spans="1:12" ht="106.5" customHeight="1" x14ac:dyDescent="0.25">
      <c r="A184" s="91"/>
      <c r="B184" s="90" t="s">
        <v>288</v>
      </c>
      <c r="C184" s="103"/>
      <c r="D184" s="113"/>
      <c r="E184" s="103">
        <v>250000</v>
      </c>
      <c r="F184" s="12" t="s">
        <v>337</v>
      </c>
      <c r="G184" s="5"/>
      <c r="H184" s="5"/>
      <c r="I184" s="5"/>
      <c r="J184" s="5"/>
      <c r="K184" s="5"/>
      <c r="L184" s="5"/>
    </row>
    <row r="185" spans="1:12" ht="57" x14ac:dyDescent="0.25">
      <c r="A185" s="91" t="s">
        <v>112</v>
      </c>
      <c r="B185" s="9" t="s">
        <v>11</v>
      </c>
      <c r="C185" s="107">
        <v>0</v>
      </c>
      <c r="D185" s="107">
        <v>0</v>
      </c>
      <c r="E185" s="107">
        <v>1580612</v>
      </c>
      <c r="F185" s="23"/>
      <c r="G185" s="5"/>
      <c r="H185" s="5"/>
      <c r="I185" s="5"/>
      <c r="J185" s="5"/>
      <c r="K185" s="5"/>
      <c r="L185" s="5"/>
    </row>
    <row r="186" spans="1:12" s="44" customFormat="1" ht="57" x14ac:dyDescent="0.25">
      <c r="A186" s="91" t="s">
        <v>133</v>
      </c>
      <c r="B186" s="9" t="s">
        <v>191</v>
      </c>
      <c r="C186" s="110">
        <v>0</v>
      </c>
      <c r="D186" s="110">
        <v>0</v>
      </c>
      <c r="E186" s="110">
        <v>1580612</v>
      </c>
      <c r="F186" s="14"/>
    </row>
    <row r="187" spans="1:12" s="48" customFormat="1" ht="30" x14ac:dyDescent="0.25">
      <c r="A187" s="45"/>
      <c r="B187" s="10" t="s">
        <v>79</v>
      </c>
      <c r="C187" s="108">
        <v>0</v>
      </c>
      <c r="D187" s="108">
        <v>0</v>
      </c>
      <c r="E187" s="108">
        <v>1580612</v>
      </c>
      <c r="F187" s="15"/>
    </row>
    <row r="188" spans="1:12" ht="45" x14ac:dyDescent="0.25">
      <c r="A188" s="91"/>
      <c r="B188" s="90" t="s">
        <v>208</v>
      </c>
      <c r="C188" s="113"/>
      <c r="D188" s="103"/>
      <c r="E188" s="135">
        <v>1580612</v>
      </c>
      <c r="F188" s="125" t="s">
        <v>328</v>
      </c>
      <c r="G188" s="5"/>
      <c r="H188" s="5"/>
      <c r="I188" s="5"/>
      <c r="J188" s="5"/>
      <c r="K188" s="5"/>
      <c r="L188" s="5"/>
    </row>
    <row r="189" spans="1:12" ht="61.5" customHeight="1" x14ac:dyDescent="0.25">
      <c r="A189" s="91" t="s">
        <v>56</v>
      </c>
      <c r="B189" s="9" t="s">
        <v>52</v>
      </c>
      <c r="C189" s="96">
        <v>-10792900</v>
      </c>
      <c r="D189" s="96">
        <v>0</v>
      </c>
      <c r="E189" s="96">
        <v>62118</v>
      </c>
      <c r="F189" s="2"/>
      <c r="G189" s="5"/>
      <c r="H189" s="5"/>
      <c r="I189" s="5"/>
      <c r="J189" s="5"/>
      <c r="K189" s="5"/>
      <c r="L189" s="5"/>
    </row>
    <row r="190" spans="1:12" ht="60.75" customHeight="1" x14ac:dyDescent="0.25">
      <c r="A190" s="91" t="s">
        <v>78</v>
      </c>
      <c r="B190" s="39" t="s">
        <v>53</v>
      </c>
      <c r="C190" s="96">
        <v>0</v>
      </c>
      <c r="D190" s="96">
        <v>0</v>
      </c>
      <c r="E190" s="96">
        <v>62118</v>
      </c>
      <c r="F190" s="93"/>
      <c r="G190" s="5"/>
      <c r="H190" s="5"/>
      <c r="I190" s="5"/>
      <c r="J190" s="5"/>
      <c r="K190" s="5"/>
      <c r="L190" s="5"/>
    </row>
    <row r="191" spans="1:12" ht="30" x14ac:dyDescent="0.25">
      <c r="A191" s="70"/>
      <c r="B191" s="18" t="s">
        <v>79</v>
      </c>
      <c r="C191" s="97">
        <v>0</v>
      </c>
      <c r="D191" s="97">
        <v>0</v>
      </c>
      <c r="E191" s="97">
        <v>62118</v>
      </c>
      <c r="F191" s="93"/>
      <c r="G191" s="5"/>
      <c r="H191" s="5"/>
      <c r="I191" s="5"/>
      <c r="J191" s="5"/>
      <c r="K191" s="5"/>
      <c r="L191" s="5"/>
    </row>
    <row r="192" spans="1:12" ht="45" x14ac:dyDescent="0.25">
      <c r="A192" s="70"/>
      <c r="B192" s="12" t="s">
        <v>205</v>
      </c>
      <c r="C192" s="103"/>
      <c r="D192" s="113"/>
      <c r="E192" s="103">
        <v>62118</v>
      </c>
      <c r="F192" s="12" t="s">
        <v>328</v>
      </c>
      <c r="G192" s="5"/>
      <c r="H192" s="5"/>
      <c r="I192" s="5"/>
      <c r="J192" s="5"/>
      <c r="K192" s="5"/>
      <c r="L192" s="5"/>
    </row>
    <row r="193" spans="1:12" hidden="1" x14ac:dyDescent="0.25">
      <c r="A193" s="70"/>
      <c r="B193" s="12"/>
      <c r="C193" s="103"/>
      <c r="D193" s="113"/>
      <c r="E193" s="103"/>
      <c r="F193" s="12"/>
      <c r="G193" s="5"/>
      <c r="H193" s="5"/>
      <c r="I193" s="5"/>
      <c r="J193" s="5"/>
      <c r="K193" s="5"/>
      <c r="L193" s="5"/>
    </row>
    <row r="194" spans="1:12" hidden="1" x14ac:dyDescent="0.25">
      <c r="A194" s="70"/>
      <c r="B194" s="12"/>
      <c r="C194" s="103"/>
      <c r="D194" s="113"/>
      <c r="E194" s="103"/>
      <c r="F194" s="12"/>
      <c r="G194" s="5"/>
      <c r="H194" s="5"/>
      <c r="I194" s="5"/>
      <c r="J194" s="5"/>
      <c r="K194" s="5"/>
      <c r="L194" s="5"/>
    </row>
    <row r="195" spans="1:12" hidden="1" x14ac:dyDescent="0.25">
      <c r="A195" s="70"/>
      <c r="B195" s="12"/>
      <c r="C195" s="103"/>
      <c r="D195" s="113"/>
      <c r="E195" s="103"/>
      <c r="F195" s="12"/>
      <c r="G195" s="5"/>
      <c r="H195" s="5"/>
      <c r="I195" s="5"/>
      <c r="J195" s="5"/>
      <c r="K195" s="5"/>
      <c r="L195" s="5"/>
    </row>
    <row r="196" spans="1:12" hidden="1" x14ac:dyDescent="0.25">
      <c r="A196" s="70"/>
      <c r="B196" s="2"/>
      <c r="C196" s="97"/>
      <c r="D196" s="103"/>
      <c r="E196" s="97"/>
      <c r="F196" s="12"/>
      <c r="G196" s="5"/>
      <c r="H196" s="5"/>
      <c r="I196" s="5"/>
      <c r="J196" s="5"/>
      <c r="K196" s="5"/>
      <c r="L196" s="5"/>
    </row>
    <row r="197" spans="1:12" ht="57" hidden="1" x14ac:dyDescent="0.25">
      <c r="A197" s="91" t="s">
        <v>177</v>
      </c>
      <c r="B197" s="28" t="s">
        <v>178</v>
      </c>
      <c r="C197" s="114">
        <v>0</v>
      </c>
      <c r="D197" s="114">
        <v>0</v>
      </c>
      <c r="E197" s="114">
        <v>0</v>
      </c>
      <c r="F197" s="12"/>
      <c r="G197" s="5"/>
      <c r="H197" s="5"/>
      <c r="I197" s="5"/>
      <c r="J197" s="5"/>
      <c r="K197" s="5"/>
      <c r="L197" s="5"/>
    </row>
    <row r="198" spans="1:12" ht="30" hidden="1" x14ac:dyDescent="0.25">
      <c r="A198" s="91"/>
      <c r="B198" s="18" t="s">
        <v>79</v>
      </c>
      <c r="C198" s="97">
        <v>0</v>
      </c>
      <c r="D198" s="97">
        <v>0</v>
      </c>
      <c r="E198" s="97">
        <v>0</v>
      </c>
      <c r="F198" s="12"/>
      <c r="G198" s="5"/>
      <c r="H198" s="5"/>
      <c r="I198" s="5"/>
      <c r="J198" s="5"/>
      <c r="K198" s="5"/>
      <c r="L198" s="5"/>
    </row>
    <row r="199" spans="1:12" hidden="1" x14ac:dyDescent="0.25">
      <c r="A199" s="91"/>
      <c r="B199" s="12"/>
      <c r="C199" s="107"/>
      <c r="D199" s="107"/>
      <c r="E199" s="107"/>
      <c r="F199" s="12"/>
      <c r="G199" s="5"/>
      <c r="H199" s="5"/>
      <c r="I199" s="5"/>
      <c r="J199" s="5"/>
      <c r="K199" s="5"/>
      <c r="L199" s="5"/>
    </row>
    <row r="200" spans="1:12" hidden="1" x14ac:dyDescent="0.25">
      <c r="A200" s="91"/>
      <c r="B200" s="12"/>
      <c r="C200" s="107"/>
      <c r="D200" s="107"/>
      <c r="E200" s="107"/>
      <c r="F200" s="12"/>
      <c r="G200" s="5"/>
      <c r="H200" s="5"/>
      <c r="I200" s="5"/>
      <c r="J200" s="5"/>
      <c r="K200" s="5"/>
      <c r="L200" s="5"/>
    </row>
    <row r="201" spans="1:12" hidden="1" x14ac:dyDescent="0.25">
      <c r="A201" s="91"/>
      <c r="B201" s="12"/>
      <c r="C201" s="107"/>
      <c r="D201" s="107"/>
      <c r="E201" s="107"/>
      <c r="F201" s="12"/>
      <c r="G201" s="5"/>
      <c r="H201" s="5"/>
      <c r="I201" s="5"/>
      <c r="J201" s="5"/>
      <c r="K201" s="5"/>
      <c r="L201" s="5"/>
    </row>
    <row r="202" spans="1:12" hidden="1" x14ac:dyDescent="0.25">
      <c r="A202" s="91"/>
      <c r="B202" s="2"/>
      <c r="C202" s="97"/>
      <c r="D202" s="103"/>
      <c r="E202" s="97"/>
      <c r="F202" s="12"/>
      <c r="G202" s="5"/>
      <c r="H202" s="5"/>
      <c r="I202" s="5"/>
      <c r="J202" s="5"/>
      <c r="K202" s="5"/>
      <c r="L202" s="5"/>
    </row>
    <row r="203" spans="1:12" hidden="1" x14ac:dyDescent="0.25">
      <c r="A203" s="91"/>
      <c r="B203" s="18"/>
      <c r="C203" s="97"/>
      <c r="D203" s="103"/>
      <c r="E203" s="97"/>
      <c r="F203" s="12"/>
      <c r="G203" s="5"/>
      <c r="H203" s="5"/>
      <c r="I203" s="5"/>
      <c r="J203" s="5"/>
      <c r="K203" s="5"/>
      <c r="L203" s="5"/>
    </row>
    <row r="204" spans="1:12" hidden="1" x14ac:dyDescent="0.25">
      <c r="A204" s="91"/>
      <c r="B204" s="2"/>
      <c r="C204" s="97"/>
      <c r="D204" s="103"/>
      <c r="E204" s="97"/>
      <c r="F204" s="12"/>
      <c r="G204" s="5"/>
      <c r="H204" s="5"/>
      <c r="I204" s="5"/>
      <c r="J204" s="5"/>
      <c r="K204" s="5"/>
      <c r="L204" s="5"/>
    </row>
    <row r="205" spans="1:12" ht="61.5" customHeight="1" x14ac:dyDescent="0.25">
      <c r="A205" s="91" t="s">
        <v>177</v>
      </c>
      <c r="B205" s="39" t="s">
        <v>53</v>
      </c>
      <c r="C205" s="103">
        <v>-10792900</v>
      </c>
      <c r="D205" s="97">
        <v>0</v>
      </c>
      <c r="E205" s="97">
        <v>0</v>
      </c>
      <c r="F205" s="12"/>
      <c r="G205" s="5"/>
      <c r="H205" s="5"/>
      <c r="I205" s="5"/>
      <c r="J205" s="5"/>
      <c r="K205" s="5"/>
      <c r="L205" s="5"/>
    </row>
    <row r="206" spans="1:12" ht="30" x14ac:dyDescent="0.25">
      <c r="A206" s="91"/>
      <c r="B206" s="18" t="s">
        <v>79</v>
      </c>
      <c r="C206" s="97">
        <v>-10792900</v>
      </c>
      <c r="D206" s="97">
        <v>0</v>
      </c>
      <c r="E206" s="97">
        <v>0</v>
      </c>
      <c r="F206" s="12"/>
      <c r="G206" s="5"/>
      <c r="H206" s="5"/>
      <c r="I206" s="5"/>
      <c r="J206" s="5"/>
      <c r="K206" s="5"/>
      <c r="L206" s="5"/>
    </row>
    <row r="207" spans="1:12" ht="75.75" customHeight="1" x14ac:dyDescent="0.25">
      <c r="A207" s="91"/>
      <c r="B207" s="12" t="s">
        <v>204</v>
      </c>
      <c r="C207" s="103">
        <v>-10792900</v>
      </c>
      <c r="D207" s="103"/>
      <c r="E207" s="97"/>
      <c r="F207" s="125" t="s">
        <v>398</v>
      </c>
      <c r="G207" s="5"/>
      <c r="H207" s="5"/>
      <c r="I207" s="5"/>
      <c r="J207" s="5"/>
      <c r="K207" s="5"/>
      <c r="L207" s="5"/>
    </row>
    <row r="208" spans="1:12" ht="45" customHeight="1" x14ac:dyDescent="0.25">
      <c r="A208" s="91" t="s">
        <v>113</v>
      </c>
      <c r="B208" s="9" t="s">
        <v>54</v>
      </c>
      <c r="C208" s="96">
        <v>0</v>
      </c>
      <c r="D208" s="96">
        <v>0</v>
      </c>
      <c r="E208" s="96">
        <v>892309</v>
      </c>
      <c r="F208" s="8"/>
      <c r="G208" s="5"/>
      <c r="H208" s="5"/>
      <c r="I208" s="5"/>
      <c r="J208" s="5"/>
      <c r="K208" s="5"/>
      <c r="L208" s="5"/>
    </row>
    <row r="209" spans="1:12" ht="43.5" customHeight="1" x14ac:dyDescent="0.25">
      <c r="A209" s="91" t="s">
        <v>142</v>
      </c>
      <c r="B209" s="26" t="s">
        <v>28</v>
      </c>
      <c r="C209" s="96">
        <v>0</v>
      </c>
      <c r="D209" s="96">
        <v>0</v>
      </c>
      <c r="E209" s="96">
        <v>40248</v>
      </c>
      <c r="F209" s="93"/>
      <c r="G209" s="5"/>
      <c r="H209" s="5"/>
      <c r="I209" s="5"/>
      <c r="J209" s="5"/>
      <c r="K209" s="5"/>
      <c r="L209" s="5"/>
    </row>
    <row r="210" spans="1:12" ht="30" x14ac:dyDescent="0.25">
      <c r="A210" s="71"/>
      <c r="B210" s="52" t="s">
        <v>51</v>
      </c>
      <c r="C210" s="97">
        <v>0</v>
      </c>
      <c r="D210" s="97">
        <v>0</v>
      </c>
      <c r="E210" s="97">
        <v>40248</v>
      </c>
      <c r="F210" s="93"/>
      <c r="G210" s="5"/>
      <c r="H210" s="5"/>
      <c r="I210" s="5"/>
      <c r="J210" s="5"/>
      <c r="K210" s="5"/>
      <c r="L210" s="5"/>
    </row>
    <row r="211" spans="1:12" ht="30" x14ac:dyDescent="0.25">
      <c r="A211" s="71"/>
      <c r="B211" s="52"/>
      <c r="C211" s="97"/>
      <c r="D211" s="103"/>
      <c r="E211" s="103">
        <v>40248</v>
      </c>
      <c r="F211" s="125" t="s">
        <v>328</v>
      </c>
      <c r="G211" s="5"/>
      <c r="H211" s="5"/>
      <c r="I211" s="5"/>
      <c r="J211" s="5"/>
      <c r="K211" s="5"/>
      <c r="L211" s="5"/>
    </row>
    <row r="212" spans="1:12" ht="33" customHeight="1" x14ac:dyDescent="0.25">
      <c r="A212" s="91" t="s">
        <v>65</v>
      </c>
      <c r="B212" s="39" t="s">
        <v>66</v>
      </c>
      <c r="C212" s="96">
        <v>0</v>
      </c>
      <c r="D212" s="96">
        <v>0</v>
      </c>
      <c r="E212" s="96">
        <v>262000</v>
      </c>
      <c r="F212" s="93"/>
      <c r="G212" s="5"/>
      <c r="H212" s="5"/>
      <c r="I212" s="5"/>
      <c r="J212" s="5"/>
      <c r="K212" s="5"/>
      <c r="L212" s="5"/>
    </row>
    <row r="213" spans="1:12" ht="30" x14ac:dyDescent="0.25">
      <c r="A213" s="71"/>
      <c r="B213" s="27" t="s">
        <v>51</v>
      </c>
      <c r="C213" s="97">
        <v>0</v>
      </c>
      <c r="D213" s="97">
        <v>0</v>
      </c>
      <c r="E213" s="97">
        <v>262000</v>
      </c>
      <c r="F213" s="93"/>
      <c r="G213" s="5"/>
      <c r="H213" s="5"/>
      <c r="I213" s="5"/>
      <c r="J213" s="5"/>
      <c r="K213" s="5"/>
      <c r="L213" s="5"/>
    </row>
    <row r="214" spans="1:12" x14ac:dyDescent="0.25">
      <c r="A214" s="71"/>
      <c r="B214" s="2"/>
      <c r="C214" s="103"/>
      <c r="D214" s="103"/>
      <c r="E214" s="103">
        <v>262000</v>
      </c>
      <c r="F214" s="92" t="s">
        <v>224</v>
      </c>
      <c r="G214" s="5"/>
      <c r="H214" s="5"/>
      <c r="I214" s="5"/>
      <c r="J214" s="5"/>
      <c r="K214" s="5"/>
      <c r="L214" s="5"/>
    </row>
    <row r="215" spans="1:12" ht="85.5" x14ac:dyDescent="0.25">
      <c r="A215" s="91" t="s">
        <v>147</v>
      </c>
      <c r="B215" s="39" t="s">
        <v>146</v>
      </c>
      <c r="C215" s="96">
        <v>0</v>
      </c>
      <c r="D215" s="96">
        <v>0</v>
      </c>
      <c r="E215" s="96">
        <v>590061</v>
      </c>
      <c r="F215" s="93"/>
      <c r="G215" s="5"/>
      <c r="H215" s="5"/>
      <c r="I215" s="5"/>
      <c r="J215" s="5"/>
      <c r="K215" s="5"/>
      <c r="L215" s="5"/>
    </row>
    <row r="216" spans="1:12" x14ac:dyDescent="0.25">
      <c r="A216" s="91"/>
      <c r="B216" s="27" t="s">
        <v>37</v>
      </c>
      <c r="C216" s="97">
        <v>0</v>
      </c>
      <c r="D216" s="97">
        <v>0</v>
      </c>
      <c r="E216" s="97">
        <v>540000</v>
      </c>
      <c r="F216" s="93"/>
      <c r="G216" s="5"/>
      <c r="H216" s="5"/>
      <c r="I216" s="5"/>
      <c r="J216" s="5"/>
      <c r="K216" s="5"/>
      <c r="L216" s="5"/>
    </row>
    <row r="217" spans="1:12" ht="34.5" customHeight="1" x14ac:dyDescent="0.25">
      <c r="A217" s="91"/>
      <c r="B217" s="2"/>
      <c r="C217" s="96"/>
      <c r="D217" s="103"/>
      <c r="E217" s="103">
        <v>540000</v>
      </c>
      <c r="F217" s="125" t="s">
        <v>373</v>
      </c>
      <c r="G217" s="5"/>
      <c r="H217" s="5"/>
      <c r="I217" s="5"/>
      <c r="J217" s="5"/>
      <c r="K217" s="5"/>
      <c r="L217" s="5"/>
    </row>
    <row r="218" spans="1:12" ht="30" x14ac:dyDescent="0.25">
      <c r="A218" s="71"/>
      <c r="B218" s="27" t="s">
        <v>51</v>
      </c>
      <c r="C218" s="97">
        <v>0</v>
      </c>
      <c r="D218" s="97">
        <v>0</v>
      </c>
      <c r="E218" s="97">
        <v>50061</v>
      </c>
      <c r="F218" s="93"/>
      <c r="G218" s="5"/>
      <c r="H218" s="5"/>
      <c r="I218" s="5"/>
      <c r="J218" s="5"/>
      <c r="K218" s="5"/>
      <c r="L218" s="5"/>
    </row>
    <row r="219" spans="1:12" ht="30" x14ac:dyDescent="0.25">
      <c r="A219" s="71"/>
      <c r="B219" s="27"/>
      <c r="C219" s="103"/>
      <c r="D219" s="103"/>
      <c r="E219" s="103">
        <v>50061</v>
      </c>
      <c r="F219" s="125" t="s">
        <v>328</v>
      </c>
      <c r="G219" s="5"/>
      <c r="H219" s="5"/>
      <c r="I219" s="5"/>
      <c r="J219" s="5"/>
      <c r="K219" s="5"/>
      <c r="L219" s="5"/>
    </row>
    <row r="220" spans="1:12" ht="42.75" x14ac:dyDescent="0.25">
      <c r="A220" s="91" t="s">
        <v>55</v>
      </c>
      <c r="B220" s="39" t="s">
        <v>27</v>
      </c>
      <c r="C220" s="96">
        <v>0</v>
      </c>
      <c r="D220" s="96">
        <v>0</v>
      </c>
      <c r="E220" s="96">
        <v>10224589</v>
      </c>
      <c r="F220" s="93"/>
      <c r="G220" s="5"/>
      <c r="H220" s="5"/>
      <c r="I220" s="5"/>
      <c r="J220" s="5"/>
      <c r="K220" s="5"/>
      <c r="L220" s="5"/>
    </row>
    <row r="221" spans="1:12" ht="45" customHeight="1" x14ac:dyDescent="0.25">
      <c r="A221" s="91" t="s">
        <v>114</v>
      </c>
      <c r="B221" s="39" t="s">
        <v>143</v>
      </c>
      <c r="C221" s="96">
        <v>0</v>
      </c>
      <c r="D221" s="96">
        <v>0</v>
      </c>
      <c r="E221" s="96">
        <v>77700</v>
      </c>
      <c r="F221" s="2"/>
      <c r="G221" s="5"/>
      <c r="H221" s="5"/>
      <c r="I221" s="5"/>
      <c r="J221" s="5"/>
      <c r="K221" s="5"/>
      <c r="L221" s="5"/>
    </row>
    <row r="222" spans="1:12" ht="30" x14ac:dyDescent="0.25">
      <c r="A222" s="91"/>
      <c r="B222" s="52" t="s">
        <v>25</v>
      </c>
      <c r="C222" s="97">
        <v>0</v>
      </c>
      <c r="D222" s="97">
        <v>0</v>
      </c>
      <c r="E222" s="97">
        <v>77700</v>
      </c>
      <c r="F222" s="2"/>
      <c r="G222" s="5"/>
      <c r="H222" s="5"/>
      <c r="I222" s="5"/>
      <c r="J222" s="5"/>
      <c r="K222" s="5"/>
      <c r="L222" s="5"/>
    </row>
    <row r="223" spans="1:12" ht="30" customHeight="1" x14ac:dyDescent="0.25">
      <c r="A223" s="91"/>
      <c r="B223" s="52"/>
      <c r="C223" s="103"/>
      <c r="D223" s="103"/>
      <c r="E223" s="103">
        <v>62700</v>
      </c>
      <c r="F223" s="125" t="s">
        <v>328</v>
      </c>
      <c r="G223" s="5"/>
      <c r="H223" s="5"/>
      <c r="I223" s="5"/>
      <c r="J223" s="5"/>
      <c r="K223" s="5"/>
      <c r="L223" s="5"/>
    </row>
    <row r="224" spans="1:12" x14ac:dyDescent="0.25">
      <c r="A224" s="91"/>
      <c r="B224" s="52"/>
      <c r="C224" s="103"/>
      <c r="D224" s="103"/>
      <c r="E224" s="103">
        <v>15000</v>
      </c>
      <c r="F224" s="92" t="s">
        <v>225</v>
      </c>
      <c r="G224" s="5"/>
      <c r="H224" s="5"/>
      <c r="I224" s="5"/>
      <c r="J224" s="5"/>
      <c r="K224" s="5"/>
      <c r="L224" s="5"/>
    </row>
    <row r="225" spans="1:12" ht="42.75" x14ac:dyDescent="0.25">
      <c r="A225" s="91" t="s">
        <v>115</v>
      </c>
      <c r="B225" s="28" t="s">
        <v>188</v>
      </c>
      <c r="C225" s="96">
        <v>0</v>
      </c>
      <c r="D225" s="96">
        <v>0</v>
      </c>
      <c r="E225" s="96">
        <v>3339293</v>
      </c>
      <c r="F225" s="72"/>
      <c r="G225" s="5"/>
      <c r="H225" s="5"/>
      <c r="I225" s="5"/>
      <c r="J225" s="5"/>
      <c r="K225" s="5"/>
      <c r="L225" s="5"/>
    </row>
    <row r="226" spans="1:12" ht="32.25" customHeight="1" x14ac:dyDescent="0.25">
      <c r="A226" s="91"/>
      <c r="B226" s="52" t="s">
        <v>40</v>
      </c>
      <c r="C226" s="97">
        <v>0</v>
      </c>
      <c r="D226" s="97">
        <v>0</v>
      </c>
      <c r="E226" s="97">
        <v>17755</v>
      </c>
      <c r="F226" s="93"/>
      <c r="G226" s="5"/>
      <c r="H226" s="5"/>
      <c r="I226" s="5"/>
      <c r="J226" s="5"/>
      <c r="K226" s="5"/>
      <c r="L226" s="5"/>
    </row>
    <row r="227" spans="1:12" x14ac:dyDescent="0.25">
      <c r="A227" s="91"/>
      <c r="B227" s="2"/>
      <c r="C227" s="103"/>
      <c r="D227" s="103"/>
      <c r="E227" s="103">
        <v>17755</v>
      </c>
      <c r="F227" s="92" t="s">
        <v>226</v>
      </c>
      <c r="G227" s="5"/>
      <c r="H227" s="5"/>
      <c r="I227" s="5"/>
      <c r="J227" s="5"/>
      <c r="K227" s="5"/>
      <c r="L227" s="5"/>
    </row>
    <row r="228" spans="1:12" s="48" customFormat="1" x14ac:dyDescent="0.25">
      <c r="A228" s="45"/>
      <c r="B228" s="27" t="s">
        <v>26</v>
      </c>
      <c r="C228" s="97">
        <v>0</v>
      </c>
      <c r="D228" s="97">
        <v>0</v>
      </c>
      <c r="E228" s="97">
        <v>3000000</v>
      </c>
      <c r="F228" s="55"/>
    </row>
    <row r="229" spans="1:12" ht="75" x14ac:dyDescent="0.25">
      <c r="A229" s="91"/>
      <c r="B229" s="27"/>
      <c r="C229" s="103"/>
      <c r="D229" s="103"/>
      <c r="E229" s="103">
        <v>3000000</v>
      </c>
      <c r="F229" s="125" t="s">
        <v>338</v>
      </c>
      <c r="G229" s="5"/>
      <c r="H229" s="5"/>
      <c r="I229" s="5"/>
      <c r="J229" s="5"/>
      <c r="K229" s="5"/>
      <c r="L229" s="5"/>
    </row>
    <row r="230" spans="1:12" ht="34.5" customHeight="1" x14ac:dyDescent="0.25">
      <c r="A230" s="91"/>
      <c r="B230" s="18" t="s">
        <v>20</v>
      </c>
      <c r="C230" s="97">
        <v>0</v>
      </c>
      <c r="D230" s="97">
        <v>0</v>
      </c>
      <c r="E230" s="97">
        <v>23538</v>
      </c>
      <c r="F230" s="92"/>
      <c r="G230" s="5"/>
      <c r="H230" s="5"/>
      <c r="I230" s="5"/>
      <c r="J230" s="5"/>
      <c r="K230" s="5"/>
      <c r="L230" s="5"/>
    </row>
    <row r="231" spans="1:12" ht="30" x14ac:dyDescent="0.25">
      <c r="A231" s="91"/>
      <c r="B231" s="2"/>
      <c r="C231" s="103"/>
      <c r="D231" s="103"/>
      <c r="E231" s="103">
        <v>23538</v>
      </c>
      <c r="F231" s="125" t="s">
        <v>328</v>
      </c>
      <c r="G231" s="5"/>
      <c r="H231" s="5"/>
      <c r="I231" s="5"/>
      <c r="J231" s="5"/>
      <c r="K231" s="5"/>
      <c r="L231" s="5"/>
    </row>
    <row r="232" spans="1:12" ht="30" x14ac:dyDescent="0.25">
      <c r="A232" s="91"/>
      <c r="B232" s="18" t="s">
        <v>51</v>
      </c>
      <c r="C232" s="97">
        <v>0</v>
      </c>
      <c r="D232" s="97">
        <v>0</v>
      </c>
      <c r="E232" s="97">
        <v>28000</v>
      </c>
      <c r="F232" s="92"/>
      <c r="G232" s="5"/>
      <c r="H232" s="5"/>
      <c r="I232" s="5"/>
      <c r="J232" s="5"/>
      <c r="K232" s="5"/>
      <c r="L232" s="5"/>
    </row>
    <row r="233" spans="1:12" ht="30" x14ac:dyDescent="0.25">
      <c r="A233" s="91"/>
      <c r="B233" s="8"/>
      <c r="C233" s="115"/>
      <c r="D233" s="103"/>
      <c r="E233" s="103">
        <v>28000</v>
      </c>
      <c r="F233" s="125" t="s">
        <v>328</v>
      </c>
      <c r="G233" s="5"/>
      <c r="H233" s="5"/>
      <c r="I233" s="5"/>
      <c r="J233" s="5"/>
      <c r="K233" s="5"/>
      <c r="L233" s="5"/>
    </row>
    <row r="234" spans="1:12" ht="30" x14ac:dyDescent="0.25">
      <c r="A234" s="91"/>
      <c r="B234" s="27" t="s">
        <v>149</v>
      </c>
      <c r="C234" s="97">
        <v>0</v>
      </c>
      <c r="D234" s="97">
        <v>0</v>
      </c>
      <c r="E234" s="97">
        <v>270000</v>
      </c>
      <c r="F234" s="93"/>
      <c r="G234" s="5"/>
      <c r="H234" s="5"/>
      <c r="I234" s="5"/>
      <c r="J234" s="5"/>
      <c r="K234" s="5"/>
      <c r="L234" s="5"/>
    </row>
    <row r="235" spans="1:12" x14ac:dyDescent="0.25">
      <c r="A235" s="91"/>
      <c r="B235" s="8"/>
      <c r="C235" s="115"/>
      <c r="D235" s="103"/>
      <c r="E235" s="103">
        <v>270000</v>
      </c>
      <c r="F235" s="92" t="s">
        <v>339</v>
      </c>
      <c r="G235" s="5"/>
      <c r="H235" s="5"/>
      <c r="I235" s="5"/>
      <c r="J235" s="5"/>
      <c r="K235" s="5"/>
      <c r="L235" s="5"/>
    </row>
    <row r="236" spans="1:12" s="44" customFormat="1" ht="42.75" x14ac:dyDescent="0.25">
      <c r="A236" s="91" t="s">
        <v>227</v>
      </c>
      <c r="B236" s="39" t="s">
        <v>228</v>
      </c>
      <c r="C236" s="116">
        <v>0</v>
      </c>
      <c r="D236" s="116">
        <v>0</v>
      </c>
      <c r="E236" s="116">
        <v>6807596</v>
      </c>
      <c r="F236" s="92"/>
      <c r="G236" s="43"/>
      <c r="H236" s="43"/>
      <c r="I236" s="43"/>
      <c r="J236" s="43"/>
      <c r="K236" s="43"/>
      <c r="L236" s="43"/>
    </row>
    <row r="237" spans="1:12" s="48" customFormat="1" ht="30" x14ac:dyDescent="0.25">
      <c r="A237" s="45"/>
      <c r="B237" s="52" t="s">
        <v>25</v>
      </c>
      <c r="C237" s="117">
        <v>0</v>
      </c>
      <c r="D237" s="117">
        <v>0</v>
      </c>
      <c r="E237" s="117">
        <v>6785530</v>
      </c>
      <c r="F237" s="92"/>
      <c r="G237" s="47"/>
      <c r="H237" s="47"/>
      <c r="I237" s="47"/>
      <c r="J237" s="47"/>
      <c r="K237" s="47"/>
      <c r="L237" s="47"/>
    </row>
    <row r="238" spans="1:12" ht="30" x14ac:dyDescent="0.25">
      <c r="A238" s="91"/>
      <c r="B238" s="8"/>
      <c r="C238" s="115"/>
      <c r="D238" s="103"/>
      <c r="E238" s="103">
        <v>6785530</v>
      </c>
      <c r="F238" s="125" t="s">
        <v>328</v>
      </c>
    </row>
    <row r="239" spans="1:12" s="48" customFormat="1" x14ac:dyDescent="0.25">
      <c r="A239" s="50"/>
      <c r="B239" s="52" t="s">
        <v>26</v>
      </c>
      <c r="C239" s="118">
        <v>0</v>
      </c>
      <c r="D239" s="118">
        <v>0</v>
      </c>
      <c r="E239" s="97">
        <v>22066</v>
      </c>
      <c r="F239" s="92"/>
      <c r="G239" s="47"/>
      <c r="H239" s="47"/>
      <c r="I239" s="47"/>
      <c r="J239" s="47"/>
      <c r="K239" s="47"/>
      <c r="L239" s="47"/>
    </row>
    <row r="240" spans="1:12" ht="30" x14ac:dyDescent="0.25">
      <c r="A240" s="91"/>
      <c r="B240" s="8"/>
      <c r="C240" s="115"/>
      <c r="D240" s="103"/>
      <c r="E240" s="103">
        <v>22066</v>
      </c>
      <c r="F240" s="125" t="s">
        <v>328</v>
      </c>
    </row>
    <row r="241" spans="1:12" ht="48.75" customHeight="1" x14ac:dyDescent="0.25">
      <c r="A241" s="91" t="s">
        <v>116</v>
      </c>
      <c r="B241" s="9" t="s">
        <v>49</v>
      </c>
      <c r="C241" s="96">
        <v>-120000000</v>
      </c>
      <c r="D241" s="96">
        <v>131659301</v>
      </c>
      <c r="E241" s="96">
        <v>1070000</v>
      </c>
      <c r="F241" s="25"/>
      <c r="G241" s="74"/>
      <c r="H241" s="74"/>
      <c r="I241" s="74"/>
      <c r="J241" s="74"/>
      <c r="K241" s="73"/>
      <c r="L241" s="75"/>
    </row>
    <row r="242" spans="1:12" ht="57" x14ac:dyDescent="0.25">
      <c r="A242" s="91" t="s">
        <v>117</v>
      </c>
      <c r="B242" s="9" t="s">
        <v>64</v>
      </c>
      <c r="C242" s="96">
        <v>0</v>
      </c>
      <c r="D242" s="96">
        <v>27617513</v>
      </c>
      <c r="E242" s="96">
        <v>0</v>
      </c>
      <c r="F242" s="2"/>
    </row>
    <row r="243" spans="1:12" ht="30" x14ac:dyDescent="0.25">
      <c r="A243" s="91"/>
      <c r="B243" s="16" t="s">
        <v>129</v>
      </c>
      <c r="C243" s="97">
        <v>0</v>
      </c>
      <c r="D243" s="97">
        <v>27617513</v>
      </c>
      <c r="E243" s="97">
        <v>0</v>
      </c>
      <c r="F243" s="2"/>
      <c r="G243" s="5"/>
      <c r="H243" s="5"/>
      <c r="I243" s="5"/>
      <c r="J243" s="5"/>
      <c r="K243" s="5"/>
      <c r="L243" s="5"/>
    </row>
    <row r="244" spans="1:12" ht="30.75" customHeight="1" x14ac:dyDescent="0.25">
      <c r="A244" s="91"/>
      <c r="B244" s="17" t="s">
        <v>206</v>
      </c>
      <c r="C244" s="103"/>
      <c r="D244" s="103">
        <v>3938793</v>
      </c>
      <c r="E244" s="103"/>
      <c r="F244" s="125" t="s">
        <v>340</v>
      </c>
      <c r="G244" s="5"/>
      <c r="H244" s="5"/>
      <c r="I244" s="5"/>
      <c r="J244" s="5"/>
      <c r="K244" s="5"/>
      <c r="L244" s="5"/>
    </row>
    <row r="245" spans="1:12" ht="33" customHeight="1" x14ac:dyDescent="0.25">
      <c r="A245" s="91"/>
      <c r="B245" s="17" t="s">
        <v>205</v>
      </c>
      <c r="C245" s="103"/>
      <c r="D245" s="103">
        <v>23678720</v>
      </c>
      <c r="E245" s="103"/>
      <c r="F245" s="125" t="s">
        <v>341</v>
      </c>
      <c r="G245" s="5"/>
      <c r="H245" s="5"/>
      <c r="I245" s="5"/>
      <c r="J245" s="5"/>
      <c r="K245" s="5"/>
      <c r="L245" s="5"/>
    </row>
    <row r="246" spans="1:12" ht="42.75" x14ac:dyDescent="0.25">
      <c r="A246" s="91" t="s">
        <v>301</v>
      </c>
      <c r="B246" s="85" t="s">
        <v>300</v>
      </c>
      <c r="C246" s="96">
        <v>0</v>
      </c>
      <c r="D246" s="96">
        <v>5000000</v>
      </c>
      <c r="E246" s="96">
        <v>0</v>
      </c>
      <c r="F246" s="92"/>
      <c r="G246" s="5"/>
      <c r="H246" s="5"/>
      <c r="I246" s="5"/>
      <c r="J246" s="5"/>
      <c r="K246" s="5"/>
      <c r="L246" s="5"/>
    </row>
    <row r="247" spans="1:12" s="48" customFormat="1" ht="30" x14ac:dyDescent="0.25">
      <c r="A247" s="50"/>
      <c r="B247" s="88" t="s">
        <v>30</v>
      </c>
      <c r="C247" s="97">
        <v>0</v>
      </c>
      <c r="D247" s="97">
        <v>5000000</v>
      </c>
      <c r="E247" s="97">
        <v>0</v>
      </c>
      <c r="F247" s="55"/>
    </row>
    <row r="248" spans="1:12" ht="45" x14ac:dyDescent="0.25">
      <c r="A248" s="91"/>
      <c r="B248" s="87" t="s">
        <v>208</v>
      </c>
      <c r="C248" s="119"/>
      <c r="D248" s="138">
        <v>5000000</v>
      </c>
      <c r="E248" s="119"/>
      <c r="F248" s="125" t="s">
        <v>372</v>
      </c>
      <c r="G248" s="5"/>
      <c r="H248" s="5"/>
      <c r="I248" s="5"/>
      <c r="J248" s="5"/>
      <c r="K248" s="5"/>
      <c r="L248" s="5"/>
    </row>
    <row r="249" spans="1:12" ht="44.25" customHeight="1" x14ac:dyDescent="0.25">
      <c r="A249" s="91" t="s">
        <v>118</v>
      </c>
      <c r="B249" s="9" t="s">
        <v>73</v>
      </c>
      <c r="C249" s="96">
        <v>0</v>
      </c>
      <c r="D249" s="96">
        <v>26241788</v>
      </c>
      <c r="E249" s="96">
        <v>1070000</v>
      </c>
      <c r="F249" s="2"/>
      <c r="G249" s="5"/>
      <c r="H249" s="5"/>
      <c r="I249" s="5"/>
      <c r="J249" s="5"/>
      <c r="K249" s="5"/>
      <c r="L249" s="5"/>
    </row>
    <row r="250" spans="1:12" x14ac:dyDescent="0.25">
      <c r="A250" s="91"/>
      <c r="B250" s="16" t="s">
        <v>68</v>
      </c>
      <c r="C250" s="97">
        <v>0</v>
      </c>
      <c r="D250" s="97">
        <v>26241788</v>
      </c>
      <c r="E250" s="97">
        <v>1070000</v>
      </c>
      <c r="F250" s="2"/>
      <c r="G250" s="5"/>
      <c r="H250" s="5"/>
      <c r="I250" s="5"/>
      <c r="J250" s="5"/>
      <c r="K250" s="5"/>
      <c r="L250" s="5"/>
    </row>
    <row r="251" spans="1:12" ht="45" x14ac:dyDescent="0.25">
      <c r="A251" s="91"/>
      <c r="B251" s="90" t="s">
        <v>273</v>
      </c>
      <c r="C251" s="96"/>
      <c r="D251" s="103"/>
      <c r="E251" s="103">
        <v>1019937</v>
      </c>
      <c r="F251" s="12" t="s">
        <v>342</v>
      </c>
      <c r="G251" s="5"/>
      <c r="H251" s="5"/>
      <c r="I251" s="5"/>
      <c r="J251" s="5"/>
      <c r="K251" s="5"/>
      <c r="L251" s="5"/>
    </row>
    <row r="252" spans="1:12" ht="81.75" customHeight="1" x14ac:dyDescent="0.25">
      <c r="A252" s="91"/>
      <c r="B252" s="2" t="s">
        <v>274</v>
      </c>
      <c r="C252" s="96"/>
      <c r="D252" s="103"/>
      <c r="E252" s="103">
        <v>50063</v>
      </c>
      <c r="F252" s="12" t="s">
        <v>342</v>
      </c>
      <c r="G252" s="5"/>
      <c r="H252" s="5"/>
      <c r="I252" s="5"/>
      <c r="J252" s="5"/>
      <c r="K252" s="5"/>
      <c r="L252" s="5"/>
    </row>
    <row r="253" spans="1:12" ht="96.75" customHeight="1" x14ac:dyDescent="0.25">
      <c r="A253" s="91"/>
      <c r="B253" s="87" t="s">
        <v>343</v>
      </c>
      <c r="C253" s="120"/>
      <c r="D253" s="120">
        <v>26241788</v>
      </c>
      <c r="E253" s="120"/>
      <c r="F253" s="125" t="s">
        <v>399</v>
      </c>
      <c r="G253" s="5"/>
      <c r="H253" s="5"/>
      <c r="I253" s="5"/>
      <c r="J253" s="5"/>
      <c r="K253" s="5"/>
      <c r="L253" s="5"/>
    </row>
    <row r="254" spans="1:12" ht="91.5" customHeight="1" x14ac:dyDescent="0.25">
      <c r="A254" s="91" t="s">
        <v>151</v>
      </c>
      <c r="B254" s="9" t="s">
        <v>276</v>
      </c>
      <c r="C254" s="96">
        <v>-120000000</v>
      </c>
      <c r="D254" s="96">
        <v>72800000</v>
      </c>
      <c r="E254" s="96">
        <v>0</v>
      </c>
      <c r="F254" s="90"/>
      <c r="G254" s="5"/>
      <c r="H254" s="5"/>
      <c r="I254" s="5"/>
      <c r="J254" s="5"/>
      <c r="K254" s="5"/>
      <c r="L254" s="5"/>
    </row>
    <row r="255" spans="1:12" ht="30" x14ac:dyDescent="0.25">
      <c r="A255" s="91"/>
      <c r="B255" s="16" t="s">
        <v>129</v>
      </c>
      <c r="C255" s="97">
        <v>-120000000</v>
      </c>
      <c r="D255" s="97">
        <v>72800000</v>
      </c>
      <c r="E255" s="97">
        <v>0</v>
      </c>
      <c r="F255" s="90"/>
      <c r="G255" s="5"/>
      <c r="H255" s="5"/>
      <c r="I255" s="5"/>
      <c r="J255" s="5"/>
      <c r="K255" s="5"/>
      <c r="L255" s="5"/>
    </row>
    <row r="256" spans="1:12" ht="90" x14ac:dyDescent="0.25">
      <c r="A256" s="91"/>
      <c r="B256" s="87" t="s">
        <v>368</v>
      </c>
      <c r="C256" s="103">
        <v>-120000000</v>
      </c>
      <c r="D256" s="103"/>
      <c r="E256" s="103"/>
      <c r="F256" s="125" t="s">
        <v>400</v>
      </c>
      <c r="G256" s="5"/>
      <c r="H256" s="5"/>
      <c r="I256" s="5"/>
      <c r="J256" s="5"/>
      <c r="K256" s="5"/>
      <c r="L256" s="5"/>
    </row>
    <row r="257" spans="1:12" ht="60" x14ac:dyDescent="0.25">
      <c r="A257" s="91"/>
      <c r="B257" s="12" t="s">
        <v>207</v>
      </c>
      <c r="C257" s="103"/>
      <c r="D257" s="103">
        <v>72800000</v>
      </c>
      <c r="E257" s="103"/>
      <c r="F257" s="125" t="s">
        <v>344</v>
      </c>
      <c r="G257" s="5"/>
      <c r="H257" s="5"/>
      <c r="I257" s="5"/>
      <c r="J257" s="5"/>
      <c r="K257" s="5"/>
      <c r="L257" s="5"/>
    </row>
    <row r="258" spans="1:12" ht="42.75" x14ac:dyDescent="0.25">
      <c r="A258" s="91" t="s">
        <v>3</v>
      </c>
      <c r="B258" s="9" t="s">
        <v>4</v>
      </c>
      <c r="C258" s="96">
        <v>-8396900</v>
      </c>
      <c r="D258" s="96">
        <v>0</v>
      </c>
      <c r="E258" s="96">
        <v>3372517</v>
      </c>
      <c r="F258" s="2"/>
      <c r="G258" s="5"/>
      <c r="H258" s="5"/>
      <c r="I258" s="5"/>
      <c r="J258" s="5"/>
      <c r="K258" s="5"/>
      <c r="L258" s="5"/>
    </row>
    <row r="259" spans="1:12" ht="42.75" x14ac:dyDescent="0.25">
      <c r="A259" s="91" t="s">
        <v>5</v>
      </c>
      <c r="B259" s="39" t="s">
        <v>6</v>
      </c>
      <c r="C259" s="96">
        <v>-8396900</v>
      </c>
      <c r="D259" s="96">
        <v>0</v>
      </c>
      <c r="E259" s="96">
        <v>1041943</v>
      </c>
      <c r="F259" s="2"/>
      <c r="G259" s="5"/>
      <c r="H259" s="5"/>
      <c r="I259" s="5"/>
      <c r="J259" s="5"/>
      <c r="K259" s="5"/>
      <c r="L259" s="5"/>
    </row>
    <row r="260" spans="1:12" ht="45" x14ac:dyDescent="0.25">
      <c r="A260" s="76"/>
      <c r="B260" s="18" t="s">
        <v>70</v>
      </c>
      <c r="C260" s="97">
        <v>-8396900</v>
      </c>
      <c r="D260" s="97">
        <v>0</v>
      </c>
      <c r="E260" s="97">
        <v>1041943</v>
      </c>
      <c r="F260" s="2"/>
      <c r="G260" s="5"/>
      <c r="H260" s="5"/>
      <c r="I260" s="5"/>
      <c r="J260" s="5"/>
      <c r="K260" s="5"/>
      <c r="L260" s="5"/>
    </row>
    <row r="261" spans="1:12" ht="45" customHeight="1" x14ac:dyDescent="0.25">
      <c r="A261" s="76"/>
      <c r="B261" s="77" t="s">
        <v>217</v>
      </c>
      <c r="C261" s="103">
        <v>-8396900</v>
      </c>
      <c r="D261" s="103"/>
      <c r="E261" s="103">
        <v>441943</v>
      </c>
      <c r="F261" s="125" t="s">
        <v>346</v>
      </c>
      <c r="G261" s="5"/>
      <c r="H261" s="5"/>
      <c r="I261" s="5"/>
      <c r="J261" s="5"/>
      <c r="K261" s="5"/>
      <c r="L261" s="5"/>
    </row>
    <row r="262" spans="1:12" ht="18" customHeight="1" x14ac:dyDescent="0.25">
      <c r="A262" s="76"/>
      <c r="B262" s="77" t="s">
        <v>218</v>
      </c>
      <c r="C262" s="103"/>
      <c r="D262" s="103"/>
      <c r="E262" s="103">
        <v>400000</v>
      </c>
      <c r="F262" s="92" t="s">
        <v>298</v>
      </c>
      <c r="G262" s="5"/>
      <c r="H262" s="5"/>
      <c r="I262" s="5"/>
      <c r="J262" s="5"/>
      <c r="K262" s="5"/>
      <c r="L262" s="5"/>
    </row>
    <row r="263" spans="1:12" ht="16.5" customHeight="1" x14ac:dyDescent="0.25">
      <c r="A263" s="76"/>
      <c r="B263" s="77" t="s">
        <v>219</v>
      </c>
      <c r="C263" s="103"/>
      <c r="D263" s="103"/>
      <c r="E263" s="103">
        <v>200000</v>
      </c>
      <c r="F263" s="92" t="s">
        <v>298</v>
      </c>
      <c r="G263" s="5"/>
      <c r="H263" s="5"/>
      <c r="I263" s="5"/>
      <c r="J263" s="5"/>
      <c r="K263" s="5"/>
      <c r="L263" s="5"/>
    </row>
    <row r="264" spans="1:12" ht="103.5" customHeight="1" x14ac:dyDescent="0.25">
      <c r="A264" s="91" t="s">
        <v>67</v>
      </c>
      <c r="B264" s="66" t="s">
        <v>87</v>
      </c>
      <c r="C264" s="96">
        <v>0</v>
      </c>
      <c r="D264" s="96">
        <v>0</v>
      </c>
      <c r="E264" s="96">
        <v>1723</v>
      </c>
      <c r="F264" s="2"/>
      <c r="G264" s="5"/>
      <c r="H264" s="5"/>
      <c r="I264" s="5"/>
      <c r="J264" s="5"/>
      <c r="K264" s="5"/>
      <c r="L264" s="5"/>
    </row>
    <row r="265" spans="1:12" x14ac:dyDescent="0.25">
      <c r="A265" s="91"/>
      <c r="B265" s="27" t="s">
        <v>69</v>
      </c>
      <c r="C265" s="97">
        <v>0</v>
      </c>
      <c r="D265" s="97">
        <v>0</v>
      </c>
      <c r="E265" s="97">
        <v>1723</v>
      </c>
      <c r="F265" s="2"/>
      <c r="G265" s="5"/>
      <c r="H265" s="5"/>
      <c r="I265" s="5"/>
      <c r="J265" s="5"/>
      <c r="K265" s="5"/>
      <c r="L265" s="5"/>
    </row>
    <row r="266" spans="1:12" ht="45" x14ac:dyDescent="0.25">
      <c r="A266" s="91"/>
      <c r="B266" s="78" t="s">
        <v>221</v>
      </c>
      <c r="C266" s="103"/>
      <c r="D266" s="103"/>
      <c r="E266" s="103">
        <v>1723</v>
      </c>
      <c r="F266" s="125" t="s">
        <v>328</v>
      </c>
      <c r="G266" s="5"/>
      <c r="H266" s="5"/>
      <c r="I266" s="5"/>
      <c r="J266" s="5"/>
      <c r="K266" s="5"/>
      <c r="L266" s="5"/>
    </row>
    <row r="267" spans="1:12" ht="43.5" customHeight="1" x14ac:dyDescent="0.25">
      <c r="A267" s="91" t="s">
        <v>7</v>
      </c>
      <c r="B267" s="39" t="s">
        <v>8</v>
      </c>
      <c r="C267" s="96">
        <v>0</v>
      </c>
      <c r="D267" s="96">
        <v>0</v>
      </c>
      <c r="E267" s="96">
        <v>2328851</v>
      </c>
      <c r="F267" s="2"/>
      <c r="G267" s="5"/>
      <c r="H267" s="5"/>
      <c r="I267" s="5"/>
      <c r="J267" s="5"/>
      <c r="K267" s="5"/>
      <c r="L267" s="5"/>
    </row>
    <row r="268" spans="1:12" ht="21.75" customHeight="1" x14ac:dyDescent="0.25">
      <c r="A268" s="91"/>
      <c r="B268" s="27" t="s">
        <v>69</v>
      </c>
      <c r="C268" s="97">
        <v>0</v>
      </c>
      <c r="D268" s="97">
        <v>0</v>
      </c>
      <c r="E268" s="97">
        <v>2328851</v>
      </c>
      <c r="F268" s="2"/>
      <c r="G268" s="5"/>
      <c r="H268" s="5"/>
      <c r="I268" s="5"/>
      <c r="J268" s="5"/>
      <c r="K268" s="5"/>
      <c r="L268" s="5"/>
    </row>
    <row r="269" spans="1:12" ht="45" x14ac:dyDescent="0.25">
      <c r="A269" s="76"/>
      <c r="B269" s="79" t="s">
        <v>222</v>
      </c>
      <c r="C269" s="103"/>
      <c r="D269" s="103"/>
      <c r="E269" s="103">
        <v>2328851</v>
      </c>
      <c r="F269" s="125" t="s">
        <v>361</v>
      </c>
      <c r="G269" s="5"/>
      <c r="H269" s="5"/>
      <c r="I269" s="5"/>
      <c r="J269" s="5"/>
      <c r="K269" s="5"/>
      <c r="L269" s="5"/>
    </row>
    <row r="270" spans="1:12" ht="57" x14ac:dyDescent="0.25">
      <c r="A270" s="91" t="s">
        <v>167</v>
      </c>
      <c r="B270" s="14" t="s">
        <v>168</v>
      </c>
      <c r="C270" s="96">
        <f t="shared" ref="C270:D270" si="4">C271</f>
        <v>0</v>
      </c>
      <c r="D270" s="96">
        <f t="shared" si="4"/>
        <v>0</v>
      </c>
      <c r="E270" s="96">
        <f>E271</f>
        <v>4469500</v>
      </c>
      <c r="F270" s="2"/>
    </row>
    <row r="271" spans="1:12" ht="57" x14ac:dyDescent="0.25">
      <c r="A271" s="91" t="s">
        <v>169</v>
      </c>
      <c r="B271" s="14" t="s">
        <v>170</v>
      </c>
      <c r="C271" s="96">
        <f>C272</f>
        <v>0</v>
      </c>
      <c r="D271" s="96">
        <f t="shared" ref="D271:E271" si="5">D272</f>
        <v>0</v>
      </c>
      <c r="E271" s="96">
        <f t="shared" si="5"/>
        <v>4469500</v>
      </c>
      <c r="F271" s="2"/>
      <c r="G271" s="5"/>
      <c r="H271" s="5"/>
      <c r="I271" s="5"/>
      <c r="J271" s="5"/>
      <c r="K271" s="5"/>
      <c r="L271" s="5"/>
    </row>
    <row r="272" spans="1:12" ht="30" x14ac:dyDescent="0.25">
      <c r="A272" s="91"/>
      <c r="B272" s="18" t="s">
        <v>30</v>
      </c>
      <c r="C272" s="97">
        <f t="shared" ref="C272:D272" si="6">C273</f>
        <v>0</v>
      </c>
      <c r="D272" s="97">
        <f t="shared" si="6"/>
        <v>0</v>
      </c>
      <c r="E272" s="97">
        <f>E273</f>
        <v>4469500</v>
      </c>
      <c r="F272" s="2"/>
      <c r="G272" s="5"/>
      <c r="H272" s="5"/>
      <c r="I272" s="5"/>
      <c r="J272" s="5"/>
      <c r="K272" s="5"/>
      <c r="L272" s="5"/>
    </row>
    <row r="273" spans="1:12" ht="30" x14ac:dyDescent="0.25">
      <c r="A273" s="91"/>
      <c r="B273" s="12"/>
      <c r="C273" s="103"/>
      <c r="D273" s="103"/>
      <c r="E273" s="103">
        <f>2969500+1500000</f>
        <v>4469500</v>
      </c>
      <c r="F273" s="125" t="s">
        <v>328</v>
      </c>
      <c r="G273" s="5"/>
      <c r="H273" s="5"/>
      <c r="I273" s="5"/>
      <c r="J273" s="5"/>
      <c r="K273" s="5"/>
      <c r="L273" s="5"/>
    </row>
    <row r="274" spans="1:12" ht="48.75" customHeight="1" x14ac:dyDescent="0.25">
      <c r="A274" s="91" t="s">
        <v>171</v>
      </c>
      <c r="B274" s="14" t="s">
        <v>172</v>
      </c>
      <c r="C274" s="96">
        <v>0</v>
      </c>
      <c r="D274" s="96">
        <v>0</v>
      </c>
      <c r="E274" s="96">
        <v>575</v>
      </c>
      <c r="F274" s="92"/>
      <c r="G274" s="5"/>
      <c r="H274" s="5"/>
      <c r="I274" s="5"/>
      <c r="J274" s="5"/>
      <c r="K274" s="5"/>
      <c r="L274" s="5"/>
    </row>
    <row r="275" spans="1:12" ht="42" customHeight="1" x14ac:dyDescent="0.25">
      <c r="A275" s="91" t="s">
        <v>173</v>
      </c>
      <c r="B275" s="14" t="s">
        <v>174</v>
      </c>
      <c r="C275" s="96">
        <v>0</v>
      </c>
      <c r="D275" s="96">
        <v>0</v>
      </c>
      <c r="E275" s="96">
        <v>575</v>
      </c>
      <c r="F275" s="92"/>
      <c r="G275" s="5"/>
      <c r="H275" s="5"/>
      <c r="I275" s="5"/>
      <c r="J275" s="5"/>
      <c r="K275" s="5"/>
      <c r="L275" s="5"/>
    </row>
    <row r="276" spans="1:12" ht="30" x14ac:dyDescent="0.25">
      <c r="A276" s="91"/>
      <c r="B276" s="15" t="s">
        <v>71</v>
      </c>
      <c r="C276" s="97">
        <v>0</v>
      </c>
      <c r="D276" s="97">
        <v>0</v>
      </c>
      <c r="E276" s="97">
        <v>575</v>
      </c>
      <c r="F276" s="92"/>
      <c r="G276" s="5"/>
      <c r="H276" s="5"/>
      <c r="I276" s="5"/>
      <c r="J276" s="5"/>
      <c r="K276" s="5"/>
      <c r="L276" s="5"/>
    </row>
    <row r="277" spans="1:12" ht="30" x14ac:dyDescent="0.25">
      <c r="A277" s="91"/>
      <c r="B277" s="93"/>
      <c r="C277" s="103"/>
      <c r="D277" s="103"/>
      <c r="E277" s="97">
        <v>575</v>
      </c>
      <c r="F277" s="125" t="s">
        <v>328</v>
      </c>
    </row>
    <row r="278" spans="1:12" ht="76.5" customHeight="1" x14ac:dyDescent="0.25">
      <c r="A278" s="91" t="s">
        <v>12</v>
      </c>
      <c r="B278" s="39" t="s">
        <v>13</v>
      </c>
      <c r="C278" s="96">
        <v>0</v>
      </c>
      <c r="D278" s="96">
        <v>15000000</v>
      </c>
      <c r="E278" s="96">
        <v>62321000</v>
      </c>
      <c r="F278" s="93"/>
    </row>
    <row r="279" spans="1:12" ht="42.75" x14ac:dyDescent="0.25">
      <c r="A279" s="91" t="s">
        <v>145</v>
      </c>
      <c r="B279" s="9" t="s">
        <v>144</v>
      </c>
      <c r="C279" s="96">
        <v>0</v>
      </c>
      <c r="D279" s="96">
        <v>0</v>
      </c>
      <c r="E279" s="96">
        <v>940000</v>
      </c>
      <c r="F279" s="2"/>
    </row>
    <row r="280" spans="1:12" x14ac:dyDescent="0.25">
      <c r="A280" s="91"/>
      <c r="B280" s="27" t="s">
        <v>29</v>
      </c>
      <c r="C280" s="97">
        <v>0</v>
      </c>
      <c r="D280" s="97">
        <v>0</v>
      </c>
      <c r="E280" s="97">
        <v>940000</v>
      </c>
      <c r="F280" s="2"/>
    </row>
    <row r="281" spans="1:12" x14ac:dyDescent="0.25">
      <c r="A281" s="91"/>
      <c r="B281" s="85"/>
      <c r="C281" s="97"/>
      <c r="D281" s="103"/>
      <c r="E281" s="103">
        <v>940000</v>
      </c>
      <c r="F281" s="92" t="s">
        <v>225</v>
      </c>
    </row>
    <row r="282" spans="1:12" s="44" customFormat="1" ht="90.75" customHeight="1" x14ac:dyDescent="0.25">
      <c r="A282" s="91" t="s">
        <v>76</v>
      </c>
      <c r="B282" s="86" t="s">
        <v>183</v>
      </c>
      <c r="C282" s="114">
        <v>0</v>
      </c>
      <c r="D282" s="114">
        <v>15000000</v>
      </c>
      <c r="E282" s="114">
        <v>0</v>
      </c>
      <c r="F282" s="60"/>
      <c r="G282" s="43"/>
      <c r="H282" s="43"/>
      <c r="I282" s="43"/>
      <c r="J282" s="43"/>
      <c r="K282" s="43"/>
      <c r="L282" s="43"/>
    </row>
    <row r="283" spans="1:12" x14ac:dyDescent="0.25">
      <c r="A283" s="91"/>
      <c r="B283" s="6" t="s">
        <v>29</v>
      </c>
      <c r="C283" s="97">
        <v>0</v>
      </c>
      <c r="D283" s="97">
        <v>15000000</v>
      </c>
      <c r="E283" s="97">
        <v>0</v>
      </c>
      <c r="F283" s="92"/>
    </row>
    <row r="284" spans="1:12" ht="60" x14ac:dyDescent="0.25">
      <c r="A284" s="91"/>
      <c r="B284" s="6"/>
      <c r="C284" s="121"/>
      <c r="D284" s="120">
        <v>15000000</v>
      </c>
      <c r="E284" s="120"/>
      <c r="F284" s="125" t="s">
        <v>345</v>
      </c>
    </row>
    <row r="285" spans="1:12" ht="42.75" x14ac:dyDescent="0.25">
      <c r="A285" s="91" t="s">
        <v>126</v>
      </c>
      <c r="B285" s="39" t="s">
        <v>184</v>
      </c>
      <c r="C285" s="96"/>
      <c r="D285" s="96"/>
      <c r="E285" s="96">
        <v>61131000</v>
      </c>
      <c r="F285" s="92"/>
    </row>
    <row r="286" spans="1:12" s="48" customFormat="1" x14ac:dyDescent="0.25">
      <c r="A286" s="50"/>
      <c r="B286" s="27" t="s">
        <v>29</v>
      </c>
      <c r="C286" s="97"/>
      <c r="D286" s="97"/>
      <c r="E286" s="97">
        <v>61131000</v>
      </c>
      <c r="F286" s="92"/>
      <c r="G286" s="47"/>
      <c r="H286" s="47"/>
      <c r="I286" s="47"/>
      <c r="J286" s="47"/>
      <c r="K286" s="47"/>
      <c r="L286" s="47"/>
    </row>
    <row r="287" spans="1:12" ht="33.75" customHeight="1" x14ac:dyDescent="0.25">
      <c r="A287" s="91"/>
      <c r="B287" s="39"/>
      <c r="C287" s="96"/>
      <c r="D287" s="103"/>
      <c r="E287" s="103">
        <v>61131000</v>
      </c>
      <c r="F287" s="125" t="s">
        <v>284</v>
      </c>
    </row>
    <row r="288" spans="1:12" s="44" customFormat="1" ht="42.75" x14ac:dyDescent="0.25">
      <c r="A288" s="91" t="s">
        <v>153</v>
      </c>
      <c r="B288" s="39" t="s">
        <v>185</v>
      </c>
      <c r="C288" s="96">
        <v>0</v>
      </c>
      <c r="D288" s="96">
        <v>0</v>
      </c>
      <c r="E288" s="96">
        <v>250000</v>
      </c>
      <c r="F288" s="2"/>
      <c r="G288" s="43"/>
      <c r="H288" s="43"/>
      <c r="I288" s="43"/>
      <c r="J288" s="43"/>
      <c r="K288" s="43"/>
      <c r="L288" s="43"/>
    </row>
    <row r="289" spans="1:12" s="48" customFormat="1" x14ac:dyDescent="0.25">
      <c r="A289" s="45"/>
      <c r="B289" s="27" t="s">
        <v>29</v>
      </c>
      <c r="C289" s="97">
        <v>0</v>
      </c>
      <c r="D289" s="97">
        <v>0</v>
      </c>
      <c r="E289" s="97">
        <v>250000</v>
      </c>
      <c r="F289" s="92"/>
      <c r="G289" s="47"/>
      <c r="H289" s="47"/>
      <c r="I289" s="47"/>
      <c r="J289" s="47"/>
      <c r="K289" s="47"/>
      <c r="L289" s="47"/>
    </row>
    <row r="290" spans="1:12" ht="30" x14ac:dyDescent="0.25">
      <c r="A290" s="91"/>
      <c r="B290" s="27"/>
      <c r="C290" s="96"/>
      <c r="D290" s="96"/>
      <c r="E290" s="103">
        <v>250000</v>
      </c>
      <c r="F290" s="125" t="s">
        <v>229</v>
      </c>
    </row>
    <row r="291" spans="1:12" ht="66" customHeight="1" x14ac:dyDescent="0.25">
      <c r="A291" s="91" t="s">
        <v>58</v>
      </c>
      <c r="B291" s="9" t="s">
        <v>57</v>
      </c>
      <c r="C291" s="96">
        <v>0</v>
      </c>
      <c r="D291" s="96">
        <v>0</v>
      </c>
      <c r="E291" s="96">
        <v>355200</v>
      </c>
      <c r="F291" s="2"/>
      <c r="G291" s="5"/>
      <c r="H291" s="5"/>
      <c r="I291" s="5"/>
      <c r="J291" s="5"/>
      <c r="K291" s="5"/>
      <c r="L291" s="5"/>
    </row>
    <row r="292" spans="1:12" ht="42.75" x14ac:dyDescent="0.25">
      <c r="A292" s="91" t="s">
        <v>60</v>
      </c>
      <c r="B292" s="56" t="s">
        <v>59</v>
      </c>
      <c r="C292" s="96">
        <v>0</v>
      </c>
      <c r="D292" s="96">
        <v>0</v>
      </c>
      <c r="E292" s="96">
        <v>240200</v>
      </c>
      <c r="F292" s="2"/>
      <c r="G292" s="89"/>
      <c r="H292" s="5"/>
      <c r="I292" s="5"/>
      <c r="J292" s="5"/>
      <c r="K292" s="5"/>
      <c r="L292" s="5"/>
    </row>
    <row r="293" spans="1:12" x14ac:dyDescent="0.25">
      <c r="A293" s="91"/>
      <c r="B293" s="18" t="s">
        <v>26</v>
      </c>
      <c r="C293" s="97">
        <v>0</v>
      </c>
      <c r="D293" s="97">
        <v>0</v>
      </c>
      <c r="E293" s="97">
        <v>240200</v>
      </c>
      <c r="F293" s="2"/>
      <c r="G293" s="5"/>
      <c r="H293" s="5"/>
      <c r="I293" s="5"/>
      <c r="J293" s="5"/>
      <c r="K293" s="5"/>
      <c r="L293" s="5"/>
    </row>
    <row r="294" spans="1:12" ht="30" x14ac:dyDescent="0.25">
      <c r="A294" s="91"/>
      <c r="B294" s="18"/>
      <c r="C294" s="97"/>
      <c r="D294" s="103"/>
      <c r="E294" s="103">
        <v>240200</v>
      </c>
      <c r="F294" s="125" t="s">
        <v>328</v>
      </c>
      <c r="G294" s="5"/>
      <c r="H294" s="5"/>
      <c r="I294" s="5"/>
      <c r="J294" s="5"/>
      <c r="K294" s="5"/>
      <c r="L294" s="5"/>
    </row>
    <row r="295" spans="1:12" ht="57" x14ac:dyDescent="0.25">
      <c r="A295" s="91" t="s">
        <v>124</v>
      </c>
      <c r="B295" s="56" t="s">
        <v>152</v>
      </c>
      <c r="C295" s="96">
        <v>0</v>
      </c>
      <c r="D295" s="96">
        <v>0</v>
      </c>
      <c r="E295" s="96">
        <v>115000</v>
      </c>
      <c r="F295" s="2"/>
      <c r="G295" s="5"/>
      <c r="H295" s="5"/>
      <c r="I295" s="5"/>
      <c r="J295" s="5"/>
      <c r="K295" s="5"/>
      <c r="L295" s="5"/>
    </row>
    <row r="296" spans="1:12" x14ac:dyDescent="0.25">
      <c r="A296" s="91"/>
      <c r="B296" s="27" t="s">
        <v>29</v>
      </c>
      <c r="C296" s="97">
        <v>0</v>
      </c>
      <c r="D296" s="97">
        <v>0</v>
      </c>
      <c r="E296" s="97">
        <v>80000</v>
      </c>
      <c r="F296" s="92"/>
      <c r="G296" s="5"/>
      <c r="H296" s="5"/>
      <c r="I296" s="5"/>
      <c r="J296" s="5"/>
      <c r="K296" s="5"/>
      <c r="L296" s="5"/>
    </row>
    <row r="297" spans="1:12" ht="30" x14ac:dyDescent="0.25">
      <c r="A297" s="91"/>
      <c r="B297" s="56"/>
      <c r="C297" s="96"/>
      <c r="D297" s="103"/>
      <c r="E297" s="103">
        <v>80000</v>
      </c>
      <c r="F297" s="92" t="s">
        <v>405</v>
      </c>
      <c r="G297" s="5"/>
      <c r="H297" s="5"/>
      <c r="I297" s="5"/>
      <c r="J297" s="5"/>
      <c r="K297" s="5"/>
      <c r="L297" s="5"/>
    </row>
    <row r="298" spans="1:12" x14ac:dyDescent="0.25">
      <c r="A298" s="91"/>
      <c r="B298" s="18" t="s">
        <v>26</v>
      </c>
      <c r="C298" s="97">
        <v>0</v>
      </c>
      <c r="D298" s="97">
        <v>0</v>
      </c>
      <c r="E298" s="97">
        <v>35000</v>
      </c>
      <c r="F298" s="2"/>
      <c r="G298" s="5"/>
      <c r="H298" s="5"/>
      <c r="I298" s="5"/>
      <c r="J298" s="5"/>
      <c r="K298" s="5"/>
      <c r="L298" s="5"/>
    </row>
    <row r="299" spans="1:12" ht="30" x14ac:dyDescent="0.25">
      <c r="A299" s="91"/>
      <c r="B299" s="8"/>
      <c r="C299" s="103"/>
      <c r="D299" s="103"/>
      <c r="E299" s="103">
        <v>35000</v>
      </c>
      <c r="F299" s="125" t="s">
        <v>328</v>
      </c>
      <c r="G299" s="5"/>
      <c r="H299" s="5"/>
      <c r="I299" s="5"/>
      <c r="J299" s="5"/>
      <c r="K299" s="5"/>
      <c r="L299" s="5"/>
    </row>
    <row r="300" spans="1:12" ht="51.75" customHeight="1" x14ac:dyDescent="0.25">
      <c r="A300" s="91" t="s">
        <v>62</v>
      </c>
      <c r="B300" s="9" t="s">
        <v>61</v>
      </c>
      <c r="C300" s="96">
        <v>0</v>
      </c>
      <c r="D300" s="96">
        <v>50000000</v>
      </c>
      <c r="E300" s="96">
        <v>10346948</v>
      </c>
      <c r="F300" s="92"/>
      <c r="G300" s="5"/>
      <c r="H300" s="5"/>
      <c r="I300" s="5"/>
      <c r="J300" s="5"/>
      <c r="K300" s="5"/>
      <c r="L300" s="5"/>
    </row>
    <row r="301" spans="1:12" ht="82.5" customHeight="1" x14ac:dyDescent="0.25">
      <c r="A301" s="91" t="s">
        <v>201</v>
      </c>
      <c r="B301" s="9" t="s">
        <v>202</v>
      </c>
      <c r="C301" s="96">
        <v>0</v>
      </c>
      <c r="D301" s="96">
        <v>0</v>
      </c>
      <c r="E301" s="96">
        <v>154800</v>
      </c>
      <c r="F301" s="92"/>
      <c r="G301" s="5"/>
      <c r="H301" s="5"/>
      <c r="I301" s="5"/>
      <c r="J301" s="5"/>
      <c r="K301" s="5"/>
      <c r="L301" s="5"/>
    </row>
    <row r="302" spans="1:12" s="48" customFormat="1" ht="50.25" customHeight="1" x14ac:dyDescent="0.25">
      <c r="A302" s="50"/>
      <c r="B302" s="27" t="s">
        <v>371</v>
      </c>
      <c r="C302" s="97">
        <v>0</v>
      </c>
      <c r="D302" s="97">
        <v>0</v>
      </c>
      <c r="E302" s="97">
        <v>154800</v>
      </c>
      <c r="F302" s="55"/>
    </row>
    <row r="303" spans="1:12" ht="30" x14ac:dyDescent="0.25">
      <c r="A303" s="91"/>
      <c r="B303" s="9"/>
      <c r="C303" s="96"/>
      <c r="D303" s="96"/>
      <c r="E303" s="103">
        <v>154800</v>
      </c>
      <c r="F303" s="125" t="s">
        <v>328</v>
      </c>
      <c r="G303" s="5"/>
      <c r="H303" s="5"/>
      <c r="I303" s="5"/>
      <c r="J303" s="5"/>
      <c r="K303" s="5"/>
      <c r="L303" s="5"/>
    </row>
    <row r="304" spans="1:12" ht="59.25" customHeight="1" x14ac:dyDescent="0.25">
      <c r="A304" s="91" t="s">
        <v>192</v>
      </c>
      <c r="B304" s="56" t="s">
        <v>193</v>
      </c>
      <c r="C304" s="96">
        <v>0</v>
      </c>
      <c r="D304" s="96">
        <v>50000000</v>
      </c>
      <c r="E304" s="96">
        <v>0</v>
      </c>
      <c r="F304" s="92"/>
      <c r="G304" s="5"/>
      <c r="H304" s="5"/>
      <c r="I304" s="5"/>
      <c r="J304" s="5"/>
      <c r="K304" s="5"/>
      <c r="L304" s="5"/>
    </row>
    <row r="305" spans="1:12" ht="30" x14ac:dyDescent="0.25">
      <c r="A305" s="91"/>
      <c r="B305" s="18" t="s">
        <v>194</v>
      </c>
      <c r="C305" s="97">
        <v>0</v>
      </c>
      <c r="D305" s="97">
        <v>50000000</v>
      </c>
      <c r="E305" s="97">
        <v>0</v>
      </c>
      <c r="F305" s="92"/>
      <c r="G305" s="5"/>
      <c r="H305" s="5"/>
      <c r="I305" s="5"/>
      <c r="J305" s="5"/>
      <c r="K305" s="5"/>
      <c r="L305" s="5"/>
    </row>
    <row r="306" spans="1:12" ht="45" x14ac:dyDescent="0.25">
      <c r="A306" s="91"/>
      <c r="B306" s="12"/>
      <c r="C306" s="97"/>
      <c r="D306" s="103">
        <v>50000000</v>
      </c>
      <c r="E306" s="103"/>
      <c r="F306" s="125" t="s">
        <v>401</v>
      </c>
      <c r="G306" s="5"/>
      <c r="H306" s="5"/>
      <c r="I306" s="5"/>
      <c r="J306" s="5"/>
      <c r="K306" s="5"/>
      <c r="L306" s="5"/>
    </row>
    <row r="307" spans="1:12" ht="51" customHeight="1" x14ac:dyDescent="0.25">
      <c r="A307" s="91" t="s">
        <v>81</v>
      </c>
      <c r="B307" s="28" t="s">
        <v>82</v>
      </c>
      <c r="C307" s="96">
        <v>0</v>
      </c>
      <c r="D307" s="96">
        <v>0</v>
      </c>
      <c r="E307" s="96">
        <v>10192148</v>
      </c>
      <c r="F307" s="2"/>
      <c r="G307" s="5"/>
      <c r="H307" s="5"/>
      <c r="I307" s="5"/>
      <c r="J307" s="5"/>
      <c r="K307" s="5"/>
      <c r="L307" s="5"/>
    </row>
    <row r="308" spans="1:12" ht="51" customHeight="1" x14ac:dyDescent="0.25">
      <c r="A308" s="91"/>
      <c r="B308" s="27" t="s">
        <v>195</v>
      </c>
      <c r="C308" s="97">
        <v>0</v>
      </c>
      <c r="D308" s="97">
        <v>0</v>
      </c>
      <c r="E308" s="97">
        <v>10192148</v>
      </c>
      <c r="F308" s="2"/>
      <c r="G308" s="5"/>
      <c r="H308" s="5"/>
      <c r="I308" s="5"/>
      <c r="J308" s="5"/>
      <c r="K308" s="5"/>
      <c r="L308" s="5"/>
    </row>
    <row r="309" spans="1:12" ht="60" x14ac:dyDescent="0.25">
      <c r="A309" s="91"/>
      <c r="B309" s="2" t="s">
        <v>285</v>
      </c>
      <c r="C309" s="97"/>
      <c r="D309" s="97"/>
      <c r="E309" s="103">
        <v>10049485</v>
      </c>
      <c r="F309" s="125" t="s">
        <v>328</v>
      </c>
      <c r="G309" s="5"/>
      <c r="H309" s="5"/>
      <c r="I309" s="5"/>
      <c r="J309" s="5"/>
      <c r="K309" s="5"/>
      <c r="L309" s="5"/>
    </row>
    <row r="310" spans="1:12" ht="60" x14ac:dyDescent="0.25">
      <c r="A310" s="91"/>
      <c r="B310" s="2" t="s">
        <v>286</v>
      </c>
      <c r="C310" s="97"/>
      <c r="D310" s="97"/>
      <c r="E310" s="103">
        <v>142663</v>
      </c>
      <c r="F310" s="125" t="s">
        <v>328</v>
      </c>
      <c r="G310" s="5"/>
      <c r="H310" s="5"/>
      <c r="I310" s="5"/>
      <c r="J310" s="5"/>
      <c r="K310" s="5"/>
      <c r="L310" s="5"/>
    </row>
    <row r="311" spans="1:12" ht="49.5" customHeight="1" x14ac:dyDescent="0.25">
      <c r="A311" s="91" t="s">
        <v>154</v>
      </c>
      <c r="B311" s="9" t="s">
        <v>155</v>
      </c>
      <c r="C311" s="96">
        <v>-9604100</v>
      </c>
      <c r="D311" s="96">
        <v>0</v>
      </c>
      <c r="E311" s="96">
        <v>3922808</v>
      </c>
      <c r="F311" s="92"/>
      <c r="G311" s="5"/>
      <c r="H311" s="5"/>
      <c r="I311" s="5"/>
      <c r="J311" s="5"/>
      <c r="K311" s="5"/>
      <c r="L311" s="5"/>
    </row>
    <row r="312" spans="1:12" ht="36" customHeight="1" x14ac:dyDescent="0.25">
      <c r="A312" s="91" t="s">
        <v>156</v>
      </c>
      <c r="B312" s="28" t="s">
        <v>157</v>
      </c>
      <c r="C312" s="96">
        <v>-9604100</v>
      </c>
      <c r="D312" s="96">
        <v>0</v>
      </c>
      <c r="E312" s="96">
        <v>3922808</v>
      </c>
      <c r="F312" s="92"/>
      <c r="G312" s="5"/>
      <c r="H312" s="5"/>
      <c r="I312" s="5"/>
      <c r="J312" s="5"/>
      <c r="K312" s="5"/>
      <c r="L312" s="5"/>
    </row>
    <row r="313" spans="1:12" ht="33" customHeight="1" x14ac:dyDescent="0.25">
      <c r="A313" s="91"/>
      <c r="B313" s="18" t="s">
        <v>70</v>
      </c>
      <c r="C313" s="97">
        <v>-9604100</v>
      </c>
      <c r="D313" s="97">
        <v>0</v>
      </c>
      <c r="E313" s="97">
        <v>3922808</v>
      </c>
      <c r="F313" s="92"/>
      <c r="G313" s="5"/>
      <c r="H313" s="5"/>
      <c r="I313" s="5"/>
      <c r="J313" s="5"/>
      <c r="K313" s="5"/>
      <c r="L313" s="5"/>
    </row>
    <row r="314" spans="1:12" ht="45" x14ac:dyDescent="0.25">
      <c r="A314" s="91"/>
      <c r="B314" s="2" t="s">
        <v>370</v>
      </c>
      <c r="C314" s="103">
        <v>-9604100</v>
      </c>
      <c r="D314" s="103"/>
      <c r="E314" s="103">
        <v>3922808</v>
      </c>
      <c r="F314" s="125" t="s">
        <v>346</v>
      </c>
      <c r="G314" s="5"/>
      <c r="H314" s="5"/>
      <c r="I314" s="5"/>
      <c r="J314" s="5"/>
      <c r="K314" s="5"/>
      <c r="L314" s="5"/>
    </row>
    <row r="315" spans="1:12" x14ac:dyDescent="0.25">
      <c r="A315" s="91" t="s">
        <v>119</v>
      </c>
      <c r="B315" s="39" t="s">
        <v>31</v>
      </c>
      <c r="C315" s="96">
        <v>-21150000</v>
      </c>
      <c r="D315" s="96">
        <f>D316+D318+D320+D322+D324+D326+D329+D333+D344+D348+D350+D353+D355+D357+D359</f>
        <v>1837826</v>
      </c>
      <c r="E315" s="96">
        <f>E316+E318+E320+E322+E324+E326+E329+E333+E344+E348+E350+E353+E355+E357+E359</f>
        <v>13805305</v>
      </c>
      <c r="F315" s="125"/>
      <c r="G315" s="5"/>
      <c r="H315" s="5"/>
      <c r="I315" s="5"/>
      <c r="J315" s="5"/>
      <c r="K315" s="5"/>
      <c r="L315" s="5"/>
    </row>
    <row r="316" spans="1:12" ht="30" x14ac:dyDescent="0.25">
      <c r="A316" s="91"/>
      <c r="B316" s="27" t="s">
        <v>32</v>
      </c>
      <c r="C316" s="97">
        <v>0</v>
      </c>
      <c r="D316" s="97">
        <v>0</v>
      </c>
      <c r="E316" s="97">
        <v>135900</v>
      </c>
      <c r="F316" s="125"/>
      <c r="G316" s="5"/>
      <c r="H316" s="5"/>
      <c r="I316" s="5"/>
      <c r="J316" s="5"/>
      <c r="K316" s="5"/>
      <c r="L316" s="5"/>
    </row>
    <row r="317" spans="1:12" ht="33.75" customHeight="1" x14ac:dyDescent="0.25">
      <c r="A317" s="91"/>
      <c r="B317" s="12"/>
      <c r="C317" s="103"/>
      <c r="D317" s="104"/>
      <c r="E317" s="104">
        <v>135900</v>
      </c>
      <c r="F317" s="125" t="s">
        <v>328</v>
      </c>
      <c r="G317" s="5"/>
      <c r="H317" s="5"/>
      <c r="I317" s="5"/>
      <c r="J317" s="5"/>
      <c r="K317" s="5"/>
      <c r="L317" s="5"/>
    </row>
    <row r="318" spans="1:12" x14ac:dyDescent="0.25">
      <c r="A318" s="91"/>
      <c r="B318" s="27" t="s">
        <v>2</v>
      </c>
      <c r="C318" s="97">
        <v>0</v>
      </c>
      <c r="D318" s="97">
        <v>50000</v>
      </c>
      <c r="E318" s="97">
        <v>0</v>
      </c>
      <c r="F318" s="125"/>
      <c r="G318" s="5"/>
      <c r="H318" s="5"/>
      <c r="I318" s="5"/>
      <c r="J318" s="5"/>
      <c r="K318" s="5"/>
      <c r="L318" s="5"/>
    </row>
    <row r="319" spans="1:12" ht="45" x14ac:dyDescent="0.25">
      <c r="A319" s="91"/>
      <c r="B319" s="27"/>
      <c r="C319" s="103"/>
      <c r="D319" s="104">
        <v>50000</v>
      </c>
      <c r="E319" s="104"/>
      <c r="F319" s="125" t="s">
        <v>402</v>
      </c>
    </row>
    <row r="320" spans="1:12" s="48" customFormat="1" ht="30" x14ac:dyDescent="0.25">
      <c r="A320" s="45"/>
      <c r="B320" s="27" t="s">
        <v>25</v>
      </c>
      <c r="C320" s="97">
        <v>0</v>
      </c>
      <c r="D320" s="97">
        <v>0</v>
      </c>
      <c r="E320" s="97">
        <v>531898</v>
      </c>
      <c r="F320" s="125"/>
      <c r="G320" s="47"/>
      <c r="H320" s="47"/>
      <c r="I320" s="47"/>
      <c r="J320" s="47"/>
      <c r="K320" s="47"/>
      <c r="L320" s="47"/>
    </row>
    <row r="321" spans="1:12" ht="30" x14ac:dyDescent="0.25">
      <c r="A321" s="91"/>
      <c r="B321" s="2"/>
      <c r="C321" s="97"/>
      <c r="D321" s="97"/>
      <c r="E321" s="103">
        <v>531898</v>
      </c>
      <c r="F321" s="125" t="s">
        <v>328</v>
      </c>
    </row>
    <row r="322" spans="1:12" s="48" customFormat="1" x14ac:dyDescent="0.25">
      <c r="A322" s="45"/>
      <c r="B322" s="27" t="s">
        <v>148</v>
      </c>
      <c r="C322" s="97">
        <v>0</v>
      </c>
      <c r="D322" s="97">
        <v>0</v>
      </c>
      <c r="E322" s="97">
        <v>1270000</v>
      </c>
      <c r="F322" s="125"/>
      <c r="G322" s="47"/>
      <c r="H322" s="47"/>
      <c r="I322" s="47"/>
      <c r="J322" s="47"/>
      <c r="K322" s="47"/>
      <c r="L322" s="47"/>
    </row>
    <row r="323" spans="1:12" ht="30" x14ac:dyDescent="0.25">
      <c r="A323" s="91"/>
      <c r="B323" s="2"/>
      <c r="C323" s="103"/>
      <c r="D323" s="103"/>
      <c r="E323" s="103">
        <v>1270000</v>
      </c>
      <c r="F323" s="125" t="s">
        <v>230</v>
      </c>
    </row>
    <row r="324" spans="1:12" ht="30" x14ac:dyDescent="0.25">
      <c r="A324" s="91"/>
      <c r="B324" s="18" t="s">
        <v>30</v>
      </c>
      <c r="C324" s="97">
        <v>0</v>
      </c>
      <c r="D324" s="97">
        <v>78300</v>
      </c>
      <c r="E324" s="97">
        <v>0</v>
      </c>
      <c r="F324" s="125"/>
      <c r="G324" s="5"/>
      <c r="H324" s="5"/>
      <c r="I324" s="5"/>
      <c r="J324" s="5"/>
      <c r="K324" s="5"/>
      <c r="L324" s="5"/>
    </row>
    <row r="325" spans="1:12" x14ac:dyDescent="0.25">
      <c r="A325" s="91"/>
      <c r="B325" s="2"/>
      <c r="C325" s="97"/>
      <c r="D325" s="103">
        <v>78300</v>
      </c>
      <c r="E325" s="103"/>
      <c r="F325" s="125" t="s">
        <v>231</v>
      </c>
    </row>
    <row r="326" spans="1:12" x14ac:dyDescent="0.25">
      <c r="A326" s="91"/>
      <c r="B326" s="61" t="s">
        <v>128</v>
      </c>
      <c r="C326" s="97">
        <v>0</v>
      </c>
      <c r="D326" s="97">
        <v>0</v>
      </c>
      <c r="E326" s="97">
        <v>58576</v>
      </c>
      <c r="F326" s="125"/>
    </row>
    <row r="327" spans="1:12" x14ac:dyDescent="0.25">
      <c r="A327" s="91"/>
      <c r="B327" s="18"/>
      <c r="C327" s="103"/>
      <c r="D327" s="103"/>
      <c r="E327" s="103">
        <v>49476</v>
      </c>
      <c r="F327" s="125" t="s">
        <v>404</v>
      </c>
    </row>
    <row r="328" spans="1:12" ht="18.75" customHeight="1" x14ac:dyDescent="0.25">
      <c r="A328" s="91"/>
      <c r="B328" s="18"/>
      <c r="C328" s="103"/>
      <c r="D328" s="103"/>
      <c r="E328" s="103">
        <v>9100</v>
      </c>
      <c r="F328" s="125" t="s">
        <v>232</v>
      </c>
    </row>
    <row r="329" spans="1:12" s="48" customFormat="1" x14ac:dyDescent="0.25">
      <c r="A329" s="45"/>
      <c r="B329" s="18" t="s">
        <v>203</v>
      </c>
      <c r="C329" s="97">
        <v>0</v>
      </c>
      <c r="D329" s="97">
        <v>1709526</v>
      </c>
      <c r="E329" s="97">
        <v>3140000</v>
      </c>
      <c r="F329" s="125"/>
      <c r="G329" s="47"/>
      <c r="H329" s="47"/>
      <c r="I329" s="47"/>
      <c r="J329" s="47"/>
      <c r="K329" s="47"/>
      <c r="L329" s="47"/>
    </row>
    <row r="330" spans="1:12" ht="30" x14ac:dyDescent="0.25">
      <c r="A330" s="91"/>
      <c r="B330" s="18"/>
      <c r="C330" s="103"/>
      <c r="D330" s="103">
        <v>1709526</v>
      </c>
      <c r="E330" s="103"/>
      <c r="F330" s="125" t="s">
        <v>233</v>
      </c>
    </row>
    <row r="331" spans="1:12" x14ac:dyDescent="0.25">
      <c r="A331" s="91"/>
      <c r="B331" s="61"/>
      <c r="C331" s="97"/>
      <c r="D331" s="103"/>
      <c r="E331" s="103">
        <v>1890000</v>
      </c>
      <c r="F331" s="125" t="s">
        <v>226</v>
      </c>
    </row>
    <row r="332" spans="1:12" ht="30" x14ac:dyDescent="0.25">
      <c r="A332" s="91"/>
      <c r="B332" s="18"/>
      <c r="C332" s="103"/>
      <c r="D332" s="103"/>
      <c r="E332" s="103">
        <v>1250000</v>
      </c>
      <c r="F332" s="125" t="s">
        <v>347</v>
      </c>
    </row>
    <row r="333" spans="1:12" x14ac:dyDescent="0.25">
      <c r="A333" s="91"/>
      <c r="B333" s="18" t="s">
        <v>26</v>
      </c>
      <c r="C333" s="122">
        <v>-64200</v>
      </c>
      <c r="D333" s="122">
        <f>SUM(D334:D343)</f>
        <v>0</v>
      </c>
      <c r="E333" s="122">
        <f>SUM(E334:E343)</f>
        <v>7264165</v>
      </c>
      <c r="F333" s="125"/>
    </row>
    <row r="334" spans="1:12" ht="30" x14ac:dyDescent="0.25">
      <c r="A334" s="91"/>
      <c r="B334" s="18"/>
      <c r="C334" s="122"/>
      <c r="D334" s="122"/>
      <c r="E334" s="122">
        <v>2340000</v>
      </c>
      <c r="F334" s="125" t="s">
        <v>348</v>
      </c>
    </row>
    <row r="335" spans="1:12" ht="31.5" customHeight="1" x14ac:dyDescent="0.25">
      <c r="A335" s="91"/>
      <c r="B335" s="93" t="s">
        <v>234</v>
      </c>
      <c r="C335" s="105"/>
      <c r="D335" s="105"/>
      <c r="E335" s="105">
        <v>210000</v>
      </c>
      <c r="F335" s="125" t="s">
        <v>226</v>
      </c>
      <c r="G335" s="5"/>
      <c r="H335" s="5"/>
      <c r="I335" s="5"/>
      <c r="J335" s="5"/>
      <c r="K335" s="5"/>
      <c r="L335" s="5"/>
    </row>
    <row r="336" spans="1:12" ht="30" x14ac:dyDescent="0.25">
      <c r="A336" s="91"/>
      <c r="B336" s="80" t="s">
        <v>403</v>
      </c>
      <c r="C336" s="105"/>
      <c r="D336" s="105"/>
      <c r="E336" s="105">
        <v>190000</v>
      </c>
      <c r="F336" s="125" t="s">
        <v>226</v>
      </c>
      <c r="G336" s="5"/>
      <c r="H336" s="5"/>
      <c r="I336" s="5"/>
      <c r="J336" s="5"/>
      <c r="K336" s="5"/>
      <c r="L336" s="5"/>
    </row>
    <row r="337" spans="1:12" ht="35.25" customHeight="1" x14ac:dyDescent="0.25">
      <c r="A337" s="91"/>
      <c r="B337" s="80" t="s">
        <v>235</v>
      </c>
      <c r="C337" s="105"/>
      <c r="D337" s="105"/>
      <c r="E337" s="105">
        <v>66864</v>
      </c>
      <c r="F337" s="125" t="s">
        <v>226</v>
      </c>
      <c r="G337" s="5"/>
      <c r="H337" s="5"/>
      <c r="I337" s="5"/>
      <c r="J337" s="5"/>
      <c r="K337" s="5"/>
      <c r="L337" s="5"/>
    </row>
    <row r="338" spans="1:12" x14ac:dyDescent="0.25">
      <c r="A338" s="91"/>
      <c r="B338" s="93" t="s">
        <v>236</v>
      </c>
      <c r="C338" s="105"/>
      <c r="D338" s="105"/>
      <c r="E338" s="105">
        <v>1158085</v>
      </c>
      <c r="F338" s="125" t="s">
        <v>226</v>
      </c>
      <c r="G338" s="5"/>
      <c r="H338" s="5"/>
      <c r="I338" s="5"/>
      <c r="J338" s="5"/>
      <c r="K338" s="5"/>
      <c r="L338" s="5"/>
    </row>
    <row r="339" spans="1:12" x14ac:dyDescent="0.25">
      <c r="A339" s="91"/>
      <c r="B339" s="93" t="s">
        <v>237</v>
      </c>
      <c r="C339" s="105"/>
      <c r="D339" s="105"/>
      <c r="E339" s="105">
        <v>1347785</v>
      </c>
      <c r="F339" s="125" t="s">
        <v>226</v>
      </c>
      <c r="G339" s="5"/>
      <c r="H339" s="5"/>
      <c r="I339" s="5"/>
      <c r="J339" s="5"/>
      <c r="K339" s="5"/>
      <c r="L339" s="5"/>
    </row>
    <row r="340" spans="1:12" ht="30" x14ac:dyDescent="0.25">
      <c r="A340" s="91"/>
      <c r="B340" s="93"/>
      <c r="C340" s="105"/>
      <c r="D340" s="105"/>
      <c r="E340" s="105">
        <v>52885</v>
      </c>
      <c r="F340" s="125" t="s">
        <v>238</v>
      </c>
      <c r="G340" s="5"/>
      <c r="H340" s="5"/>
      <c r="I340" s="5"/>
      <c r="J340" s="5"/>
      <c r="K340" s="5"/>
      <c r="L340" s="5"/>
    </row>
    <row r="341" spans="1:12" ht="30" x14ac:dyDescent="0.25">
      <c r="A341" s="91"/>
      <c r="B341" s="93"/>
      <c r="C341" s="105"/>
      <c r="D341" s="105"/>
      <c r="E341" s="105">
        <v>1898546</v>
      </c>
      <c r="F341" s="125" t="s">
        <v>328</v>
      </c>
      <c r="G341" s="5"/>
      <c r="H341" s="5"/>
      <c r="I341" s="5"/>
      <c r="J341" s="5"/>
      <c r="K341" s="5"/>
      <c r="L341" s="5"/>
    </row>
    <row r="342" spans="1:12" ht="30" x14ac:dyDescent="0.25">
      <c r="A342" s="91"/>
      <c r="B342" s="90"/>
      <c r="C342" s="105">
        <v>-64200</v>
      </c>
      <c r="D342" s="105"/>
      <c r="E342" s="105"/>
      <c r="F342" s="125" t="s">
        <v>349</v>
      </c>
      <c r="G342" s="5"/>
      <c r="H342" s="5"/>
      <c r="I342" s="5"/>
      <c r="J342" s="5"/>
      <c r="K342" s="5"/>
      <c r="L342" s="5"/>
    </row>
    <row r="343" spans="1:12" hidden="1" x14ac:dyDescent="0.25">
      <c r="A343" s="91"/>
      <c r="B343" s="90"/>
      <c r="C343" s="105"/>
      <c r="D343" s="105"/>
      <c r="E343" s="105"/>
      <c r="F343" s="125"/>
      <c r="G343" s="5"/>
      <c r="H343" s="5"/>
      <c r="I343" s="5"/>
      <c r="J343" s="5"/>
      <c r="K343" s="5"/>
      <c r="L343" s="5"/>
    </row>
    <row r="344" spans="1:12" ht="31.5" customHeight="1" x14ac:dyDescent="0.25">
      <c r="A344" s="91"/>
      <c r="B344" s="18" t="s">
        <v>20</v>
      </c>
      <c r="C344" s="122">
        <v>0</v>
      </c>
      <c r="D344" s="122">
        <v>0</v>
      </c>
      <c r="E344" s="122">
        <v>87145</v>
      </c>
      <c r="F344" s="125"/>
      <c r="G344" s="5"/>
      <c r="H344" s="5"/>
      <c r="I344" s="5"/>
      <c r="J344" s="5"/>
      <c r="K344" s="5"/>
      <c r="L344" s="5"/>
    </row>
    <row r="345" spans="1:12" ht="30" x14ac:dyDescent="0.25">
      <c r="A345" s="91"/>
      <c r="B345" s="18"/>
      <c r="C345" s="122"/>
      <c r="D345" s="105"/>
      <c r="E345" s="105">
        <v>42000</v>
      </c>
      <c r="F345" s="125" t="s">
        <v>239</v>
      </c>
      <c r="G345" s="5"/>
      <c r="H345" s="5"/>
      <c r="I345" s="5"/>
      <c r="J345" s="5"/>
      <c r="K345" s="5"/>
      <c r="L345" s="5"/>
    </row>
    <row r="346" spans="1:12" ht="30" x14ac:dyDescent="0.25">
      <c r="A346" s="91"/>
      <c r="B346" s="18"/>
      <c r="C346" s="122"/>
      <c r="D346" s="105"/>
      <c r="E346" s="105">
        <v>40000</v>
      </c>
      <c r="F346" s="125" t="s">
        <v>240</v>
      </c>
      <c r="G346" s="5"/>
      <c r="H346" s="5"/>
      <c r="I346" s="5"/>
      <c r="J346" s="5"/>
      <c r="K346" s="5"/>
      <c r="L346" s="5"/>
    </row>
    <row r="347" spans="1:12" ht="30" x14ac:dyDescent="0.25">
      <c r="A347" s="91"/>
      <c r="B347" s="18"/>
      <c r="C347" s="122"/>
      <c r="D347" s="105"/>
      <c r="E347" s="105">
        <v>5145</v>
      </c>
      <c r="F347" s="125" t="s">
        <v>328</v>
      </c>
      <c r="G347" s="5"/>
      <c r="H347" s="5"/>
      <c r="I347" s="5"/>
      <c r="J347" s="5"/>
      <c r="K347" s="5"/>
      <c r="L347" s="5"/>
    </row>
    <row r="348" spans="1:12" ht="30" x14ac:dyDescent="0.25">
      <c r="A348" s="91"/>
      <c r="B348" s="18" t="s">
        <v>51</v>
      </c>
      <c r="C348" s="122">
        <v>0</v>
      </c>
      <c r="D348" s="122">
        <v>0</v>
      </c>
      <c r="E348" s="122">
        <v>29830</v>
      </c>
      <c r="F348" s="125"/>
      <c r="G348" s="5"/>
      <c r="H348" s="5"/>
      <c r="I348" s="5"/>
      <c r="J348" s="5"/>
      <c r="K348" s="5"/>
      <c r="L348" s="5"/>
    </row>
    <row r="349" spans="1:12" ht="30" x14ac:dyDescent="0.25">
      <c r="A349" s="91"/>
      <c r="B349" s="18"/>
      <c r="C349" s="105"/>
      <c r="D349" s="105"/>
      <c r="E349" s="105">
        <v>29830</v>
      </c>
      <c r="F349" s="125" t="s">
        <v>328</v>
      </c>
      <c r="G349" s="5"/>
      <c r="H349" s="5"/>
      <c r="I349" s="5"/>
      <c r="J349" s="5"/>
      <c r="K349" s="5"/>
      <c r="L349" s="5"/>
    </row>
    <row r="350" spans="1:12" ht="30" x14ac:dyDescent="0.25">
      <c r="A350" s="91"/>
      <c r="B350" s="18" t="s">
        <v>127</v>
      </c>
      <c r="C350" s="122">
        <v>0</v>
      </c>
      <c r="D350" s="122">
        <v>0</v>
      </c>
      <c r="E350" s="122">
        <v>435241</v>
      </c>
      <c r="F350" s="125"/>
      <c r="G350" s="5"/>
      <c r="H350" s="5"/>
      <c r="I350" s="5"/>
      <c r="J350" s="5"/>
      <c r="K350" s="5"/>
      <c r="L350" s="5"/>
    </row>
    <row r="351" spans="1:12" ht="30" x14ac:dyDescent="0.25">
      <c r="A351" s="91"/>
      <c r="B351" s="12"/>
      <c r="C351" s="105"/>
      <c r="D351" s="105"/>
      <c r="E351" s="105">
        <v>35241</v>
      </c>
      <c r="F351" s="125" t="s">
        <v>328</v>
      </c>
      <c r="G351" s="5"/>
      <c r="H351" s="5"/>
      <c r="I351" s="5"/>
      <c r="J351" s="5"/>
      <c r="K351" s="5"/>
      <c r="L351" s="5"/>
    </row>
    <row r="352" spans="1:12" ht="30" x14ac:dyDescent="0.25">
      <c r="A352" s="91"/>
      <c r="B352" s="12"/>
      <c r="C352" s="105"/>
      <c r="D352" s="105"/>
      <c r="E352" s="105">
        <v>400000</v>
      </c>
      <c r="F352" s="125" t="s">
        <v>240</v>
      </c>
      <c r="G352" s="5"/>
      <c r="H352" s="5"/>
      <c r="I352" s="5"/>
      <c r="J352" s="5"/>
      <c r="K352" s="5"/>
      <c r="L352" s="5"/>
    </row>
    <row r="353" spans="1:12" x14ac:dyDescent="0.25">
      <c r="A353" s="91"/>
      <c r="B353" s="18" t="s">
        <v>125</v>
      </c>
      <c r="C353" s="122">
        <v>0</v>
      </c>
      <c r="D353" s="122">
        <v>0</v>
      </c>
      <c r="E353" s="122">
        <v>153000</v>
      </c>
      <c r="F353" s="125"/>
      <c r="G353" s="5"/>
      <c r="H353" s="5"/>
      <c r="I353" s="5"/>
      <c r="J353" s="5"/>
      <c r="K353" s="5"/>
      <c r="L353" s="5"/>
    </row>
    <row r="354" spans="1:12" ht="30" x14ac:dyDescent="0.25">
      <c r="A354" s="91"/>
      <c r="B354" s="12"/>
      <c r="C354" s="105"/>
      <c r="D354" s="105"/>
      <c r="E354" s="105">
        <v>153000</v>
      </c>
      <c r="F354" s="125" t="s">
        <v>350</v>
      </c>
      <c r="G354" s="5"/>
      <c r="H354" s="5"/>
      <c r="I354" s="5"/>
      <c r="J354" s="5"/>
      <c r="K354" s="5"/>
      <c r="L354" s="5"/>
    </row>
    <row r="355" spans="1:12" ht="30" x14ac:dyDescent="0.25">
      <c r="A355" s="91"/>
      <c r="B355" s="27" t="s">
        <v>149</v>
      </c>
      <c r="C355" s="108">
        <v>0</v>
      </c>
      <c r="D355" s="108">
        <v>0</v>
      </c>
      <c r="E355" s="108">
        <v>315000</v>
      </c>
      <c r="F355" s="125"/>
      <c r="G355" s="5"/>
      <c r="H355" s="5"/>
      <c r="I355" s="5"/>
      <c r="J355" s="5"/>
      <c r="K355" s="5"/>
      <c r="L355" s="5"/>
    </row>
    <row r="356" spans="1:12" x14ac:dyDescent="0.25">
      <c r="A356" s="91"/>
      <c r="B356" s="81"/>
      <c r="C356" s="113"/>
      <c r="D356" s="113"/>
      <c r="E356" s="113">
        <v>315000</v>
      </c>
      <c r="F356" s="125" t="s">
        <v>226</v>
      </c>
      <c r="G356" s="5"/>
      <c r="H356" s="5"/>
      <c r="I356" s="5"/>
      <c r="J356" s="5"/>
      <c r="K356" s="5"/>
      <c r="L356" s="5"/>
    </row>
    <row r="357" spans="1:12" ht="17.25" customHeight="1" x14ac:dyDescent="0.25">
      <c r="A357" s="91"/>
      <c r="B357" s="27" t="s">
        <v>150</v>
      </c>
      <c r="C357" s="108">
        <v>0</v>
      </c>
      <c r="D357" s="108">
        <v>0</v>
      </c>
      <c r="E357" s="108">
        <v>300000</v>
      </c>
      <c r="F357" s="125"/>
      <c r="G357" s="5"/>
      <c r="H357" s="5"/>
      <c r="I357" s="5"/>
      <c r="J357" s="5"/>
      <c r="K357" s="5"/>
      <c r="L357" s="5"/>
    </row>
    <row r="358" spans="1:12" ht="30" x14ac:dyDescent="0.25">
      <c r="A358" s="91"/>
      <c r="B358" s="81"/>
      <c r="C358" s="113"/>
      <c r="D358" s="113"/>
      <c r="E358" s="113">
        <v>300000</v>
      </c>
      <c r="F358" s="125" t="s">
        <v>351</v>
      </c>
      <c r="G358" s="5"/>
      <c r="H358" s="5"/>
      <c r="I358" s="5"/>
      <c r="J358" s="5"/>
      <c r="K358" s="5"/>
      <c r="L358" s="5"/>
    </row>
    <row r="359" spans="1:12" ht="47.25" customHeight="1" x14ac:dyDescent="0.25">
      <c r="A359" s="91"/>
      <c r="B359" s="27" t="s">
        <v>369</v>
      </c>
      <c r="C359" s="108">
        <v>-21085800</v>
      </c>
      <c r="D359" s="108">
        <v>0</v>
      </c>
      <c r="E359" s="108">
        <v>84550</v>
      </c>
      <c r="F359" s="125"/>
      <c r="H359" s="5"/>
      <c r="I359" s="5"/>
      <c r="J359" s="5"/>
      <c r="K359" s="5"/>
      <c r="L359" s="5"/>
    </row>
    <row r="360" spans="1:12" ht="30" x14ac:dyDescent="0.25">
      <c r="A360" s="91"/>
      <c r="B360" s="27"/>
      <c r="C360" s="113"/>
      <c r="D360" s="113"/>
      <c r="E360" s="113">
        <v>84550</v>
      </c>
      <c r="F360" s="125" t="s">
        <v>352</v>
      </c>
      <c r="H360" s="5"/>
      <c r="I360" s="5"/>
      <c r="J360" s="5"/>
      <c r="K360" s="5"/>
      <c r="L360" s="5"/>
    </row>
    <row r="361" spans="1:12" ht="75" x14ac:dyDescent="0.25">
      <c r="A361" s="91"/>
      <c r="B361" s="2" t="s">
        <v>277</v>
      </c>
      <c r="C361" s="123">
        <v>-21085800</v>
      </c>
      <c r="D361" s="113"/>
      <c r="E361" s="113"/>
      <c r="F361" s="125" t="s">
        <v>353</v>
      </c>
      <c r="H361" s="5"/>
      <c r="I361" s="5"/>
      <c r="J361" s="5"/>
      <c r="K361" s="5"/>
      <c r="L361" s="5"/>
    </row>
    <row r="362" spans="1:12" x14ac:dyDescent="0.25">
      <c r="A362" s="91"/>
      <c r="B362" s="82" t="s">
        <v>33</v>
      </c>
      <c r="C362" s="96">
        <f>C9+C33+C63+C94+C104+C116+C120+C132+C136+C140+C154+C167+C172+C185+C189+C208+C220+C241+C258+C270+C274+C278+C291+C300+C311+C315</f>
        <v>1850316649</v>
      </c>
      <c r="D362" s="96">
        <f>D9+D33+D63+D94+D104+D116+D120+D132+D136+D140+D154+D167+D172+D185+D189+D208+D220+D241+D258+D270+D274+D278+D291+D300+D311+D315</f>
        <v>757292756</v>
      </c>
      <c r="E362" s="96">
        <f>E9+E33+E63+E94+E104+E116+E120+E132+E136+E140+E154+E167+E172+E185+E189+E208+E220+E241+E258+E270+E274+E278+E291+E300+E311+E315</f>
        <v>772455702</v>
      </c>
      <c r="F362" s="2"/>
      <c r="G362" s="3"/>
      <c r="H362" s="5"/>
      <c r="I362" s="5"/>
      <c r="J362" s="5"/>
      <c r="K362" s="5"/>
      <c r="L362" s="5"/>
    </row>
    <row r="363" spans="1:12" x14ac:dyDescent="0.25">
      <c r="C363" s="124"/>
      <c r="D363" s="124"/>
      <c r="E363" s="124"/>
    </row>
    <row r="364" spans="1:12" x14ac:dyDescent="0.25">
      <c r="A364" s="5"/>
      <c r="C364" s="124"/>
      <c r="D364" s="124"/>
      <c r="E364" s="124"/>
      <c r="G364" s="5"/>
      <c r="H364" s="5"/>
      <c r="I364" s="5"/>
      <c r="J364" s="5"/>
      <c r="K364" s="5"/>
      <c r="L364" s="5"/>
    </row>
    <row r="365" spans="1:12" x14ac:dyDescent="0.25">
      <c r="C365" s="124"/>
    </row>
    <row r="366" spans="1:12" x14ac:dyDescent="0.25">
      <c r="A366" s="5"/>
      <c r="B366" s="5"/>
      <c r="C366" s="124"/>
      <c r="E366" s="124"/>
      <c r="F366" s="5"/>
      <c r="G366" s="5"/>
      <c r="H366" s="5"/>
      <c r="I366" s="5"/>
      <c r="J366" s="5"/>
      <c r="K366" s="5"/>
      <c r="L366" s="5"/>
    </row>
    <row r="367" spans="1:12" x14ac:dyDescent="0.25">
      <c r="D367" s="124"/>
    </row>
    <row r="370" spans="1:12" x14ac:dyDescent="0.25">
      <c r="A370" s="5"/>
      <c r="B370" s="5"/>
      <c r="C370" s="124"/>
      <c r="D370" s="124"/>
      <c r="E370" s="124"/>
      <c r="F370" s="5"/>
      <c r="G370" s="5"/>
      <c r="H370" s="5"/>
      <c r="I370" s="5"/>
      <c r="J370" s="5"/>
      <c r="K370" s="5"/>
      <c r="L370" s="5"/>
    </row>
  </sheetData>
  <mergeCells count="7">
    <mergeCell ref="F6:F8"/>
    <mergeCell ref="A4:F4"/>
    <mergeCell ref="A6:A8"/>
    <mergeCell ref="B6:B8"/>
    <mergeCell ref="C6:C8"/>
    <mergeCell ref="D6:D8"/>
    <mergeCell ref="E6:E8"/>
  </mergeCells>
  <printOptions horizontalCentered="1"/>
  <pageMargins left="0.15748031496062992" right="0.15748031496062992" top="0.35433070866141736" bottom="0.31496062992125984" header="0.15748031496062992" footer="0.27559055118110237"/>
  <pageSetup paperSize="9" scale="91" fitToHeight="0" orientation="landscape" r:id="rId1"/>
  <headerFooter differentFirst="1" alignWithMargins="0">
    <oddHeader>&amp;C&amp;P</oddHeader>
  </headerFooter>
  <rowBreaks count="23" manualBreakCount="23">
    <brk id="69" max="5" man="1"/>
    <brk id="74" max="5" man="1"/>
    <brk id="88" max="5" man="1"/>
    <brk id="102" max="5" man="1"/>
    <brk id="111" max="5" man="1"/>
    <brk id="122" max="5" man="1"/>
    <brk id="134" max="5" man="1"/>
    <brk id="147" max="5" man="1"/>
    <brk id="159" max="5" man="1"/>
    <brk id="169" max="5" man="1"/>
    <brk id="177" max="5" man="1"/>
    <brk id="185" max="5" man="1"/>
    <brk id="208" max="5" man="1"/>
    <brk id="224" max="5" man="1"/>
    <brk id="241" max="5" man="1"/>
    <brk id="253" max="5" man="1"/>
    <brk id="263" max="5" man="1"/>
    <brk id="275" max="5" man="1"/>
    <brk id="290" max="5" man="1"/>
    <brk id="303" max="5" man="1"/>
    <brk id="316" max="5" man="1"/>
    <brk id="339" max="5" man="1"/>
    <brk id="3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Леонова Анна Владимировна</cp:lastModifiedBy>
  <cp:lastPrinted>2020-12-02T13:18:25Z</cp:lastPrinted>
  <dcterms:created xsi:type="dcterms:W3CDTF">2009-11-20T12:52:24Z</dcterms:created>
  <dcterms:modified xsi:type="dcterms:W3CDTF">2020-12-02T13:19:19Z</dcterms:modified>
</cp:coreProperties>
</file>